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Overal standings" sheetId="1" r:id="rId1"/>
    <sheet name="LT" sheetId="2" r:id="rId2"/>
    <sheet name="RUS" sheetId="3" r:id="rId3"/>
    <sheet name="EST" sheetId="4" r:id="rId4"/>
  </sheets>
  <definedNames>
    <definedName name="_xlnm.Print_Titles" localSheetId="2">'RUS'!$1:$3</definedName>
  </definedNames>
  <calcPr fullCalcOnLoad="1"/>
</workbook>
</file>

<file path=xl/sharedStrings.xml><?xml version="1.0" encoding="utf-8"?>
<sst xmlns="http://schemas.openxmlformats.org/spreadsheetml/2006/main" count="2438" uniqueCount="865">
  <si>
    <t>Nr</t>
  </si>
  <si>
    <t>Lauri Reppo</t>
  </si>
  <si>
    <t>Olegas Čelpanovas</t>
  </si>
  <si>
    <t>Ridas Karaška</t>
  </si>
  <si>
    <t>Kęstutis Soltonas</t>
  </si>
  <si>
    <t>Dominyka Buteikytė</t>
  </si>
  <si>
    <t>Ugnius Buitkus</t>
  </si>
  <si>
    <t>SC2</t>
  </si>
  <si>
    <t>LT</t>
  </si>
  <si>
    <t>RU</t>
  </si>
  <si>
    <t>EST</t>
  </si>
  <si>
    <t>LV</t>
  </si>
  <si>
    <t>Rūta Muranovaitė</t>
  </si>
  <si>
    <t>Ain Reppo</t>
  </si>
  <si>
    <t>Mariin Kaljula</t>
  </si>
  <si>
    <t>Paulius Stravinskas</t>
  </si>
  <si>
    <t>Martynas Rutkus</t>
  </si>
  <si>
    <t>Cezarijus Boim</t>
  </si>
  <si>
    <t>Kristina Varneckaitė</t>
  </si>
  <si>
    <t>Marek Dlugolecki</t>
  </si>
  <si>
    <t>Jolanta Bliuj</t>
  </si>
  <si>
    <t>Renaldas Bieliauskas</t>
  </si>
  <si>
    <t>Arnoldas Akelaitis</t>
  </si>
  <si>
    <t>Arnas Sinkevičius</t>
  </si>
  <si>
    <t>Viktorija Voronova</t>
  </si>
  <si>
    <t>Name, Surname</t>
  </si>
  <si>
    <t>NAT</t>
  </si>
  <si>
    <t>Class</t>
  </si>
  <si>
    <t>Age</t>
  </si>
  <si>
    <t>adult</t>
  </si>
  <si>
    <t>DR 4 (4 dog wheel carts)</t>
  </si>
  <si>
    <t>Nordic class</t>
  </si>
  <si>
    <t>Open class</t>
  </si>
  <si>
    <t>POL</t>
  </si>
  <si>
    <t>Total</t>
  </si>
  <si>
    <t>BJM (Bikejoring men)</t>
  </si>
  <si>
    <t>BJW (Bikejoring women)</t>
  </si>
  <si>
    <t>CCM (Canicross men)</t>
  </si>
  <si>
    <t>CCW (canicross women)</t>
  </si>
  <si>
    <t>DR 6 (6 dog wheel carts)</t>
  </si>
  <si>
    <t>RUS</t>
  </si>
  <si>
    <t>Ridas</t>
  </si>
  <si>
    <t>Place</t>
  </si>
  <si>
    <t>Adult</t>
  </si>
  <si>
    <t>DNS</t>
  </si>
  <si>
    <t>Points</t>
  </si>
  <si>
    <t>Andrius Orlovas</t>
  </si>
  <si>
    <t>Adomas Kavaliauskas</t>
  </si>
  <si>
    <t>Andrej Flemkin</t>
  </si>
  <si>
    <t>Minimum 3 events to be classified!!!</t>
  </si>
  <si>
    <t>Indrė Daujotienė</t>
  </si>
  <si>
    <t>O</t>
  </si>
  <si>
    <t>Vadimas Buchvalovas</t>
  </si>
  <si>
    <t>Hubertas Bliuj</t>
  </si>
  <si>
    <t>N</t>
  </si>
  <si>
    <t xml:space="preserve">Tadas Klišauskas </t>
  </si>
  <si>
    <t>Giedrė Budnikaitė DR4</t>
  </si>
  <si>
    <t>Vaidas Pelakauskas</t>
  </si>
  <si>
    <t>Haris Kirsbaums</t>
  </si>
  <si>
    <t>SC1</t>
  </si>
  <si>
    <t>Alens Lidaks</t>
  </si>
  <si>
    <t>J</t>
  </si>
  <si>
    <t>MAREK DŁUGOŁĘCKI</t>
  </si>
  <si>
    <t>Tomas Naruškevič</t>
  </si>
  <si>
    <t>Raitis Smits</t>
  </si>
  <si>
    <t>Dmitrij Korobko</t>
  </si>
  <si>
    <t>Igor Ivanov</t>
  </si>
  <si>
    <t>Mažvydas Palšauskas</t>
  </si>
  <si>
    <r>
      <t xml:space="preserve">Baltic cup 2011 standings - </t>
    </r>
    <r>
      <rPr>
        <b/>
        <sz val="11"/>
        <color indexed="10"/>
        <rFont val="Arial"/>
        <family val="2"/>
      </rPr>
      <t xml:space="preserve">3 best out of 5 are counted + 1/2 of the best of the rest </t>
    </r>
  </si>
  <si>
    <t>Mantas Radavičius</t>
  </si>
  <si>
    <t>Robertas Andriuška</t>
  </si>
  <si>
    <t>Imants Brahmanis</t>
  </si>
  <si>
    <t>Janis Kalaneps</t>
  </si>
  <si>
    <t>Didzis Karlovskis</t>
  </si>
  <si>
    <t>Vytautas Matukevičius</t>
  </si>
  <si>
    <t>Anton Volgin</t>
  </si>
  <si>
    <t>Andrius Vaitkus</t>
  </si>
  <si>
    <t>Andzej Dubov</t>
  </si>
  <si>
    <t>Raimonds Bricis</t>
  </si>
  <si>
    <t>Bartas Pocius</t>
  </si>
  <si>
    <t>V</t>
  </si>
  <si>
    <t>Maija Polakova</t>
  </si>
  <si>
    <t>Eva Filipova</t>
  </si>
  <si>
    <t>Nadezda Rumianceva</t>
  </si>
  <si>
    <t>Liene Leonova</t>
  </si>
  <si>
    <t>Diana Kaleja</t>
  </si>
  <si>
    <t>Elina Klindžane</t>
  </si>
  <si>
    <t>Baiba Vesma</t>
  </si>
  <si>
    <t>Evgeniya Bogdanova</t>
  </si>
  <si>
    <t>Vita Chernaya</t>
  </si>
  <si>
    <t>Rita Urbonaitė Krulikovska</t>
  </si>
  <si>
    <t>Overall class</t>
  </si>
  <si>
    <t>Aleksandr Kulygin</t>
  </si>
  <si>
    <t>Arūnas Andziulaitis</t>
  </si>
  <si>
    <t>Anastasia Kulygina</t>
  </si>
  <si>
    <t>Ernesta Karaškienė</t>
  </si>
  <si>
    <t>Viktorija Tomaševičienė</t>
  </si>
  <si>
    <t>Nadežda Rybakova</t>
  </si>
  <si>
    <t>Jurgita Šimonytė</t>
  </si>
  <si>
    <t>Laikas 1</t>
  </si>
  <si>
    <t>Laikas 2</t>
  </si>
  <si>
    <t>Laikas
bendras</t>
  </si>
  <si>
    <t>Startas 1</t>
  </si>
  <si>
    <t>Finisas 1</t>
  </si>
  <si>
    <t>min.</t>
  </si>
  <si>
    <t>sek.</t>
  </si>
  <si>
    <t>Vid greitis
 km/h</t>
  </si>
  <si>
    <t>Pastabos1</t>
  </si>
  <si>
    <t>Startas 2</t>
  </si>
  <si>
    <t>Finisas 2</t>
  </si>
  <si>
    <t>Vid greitis
km/h</t>
  </si>
  <si>
    <t>Pastabos 2</t>
  </si>
  <si>
    <t>Vieta/Place</t>
  </si>
  <si>
    <t>J/V vieta/
Place</t>
  </si>
  <si>
    <t>Indre</t>
  </si>
  <si>
    <t>11;22</t>
  </si>
  <si>
    <t>11:31:29,6</t>
  </si>
  <si>
    <t>10:09:12,34</t>
  </si>
  <si>
    <t>Jolia</t>
  </si>
  <si>
    <t>11;02</t>
  </si>
  <si>
    <t>11:12:06,6</t>
  </si>
  <si>
    <t>10:30:18,76</t>
  </si>
  <si>
    <t>Ain</t>
  </si>
  <si>
    <t>11;00</t>
  </si>
  <si>
    <t>11:10:41,8</t>
  </si>
  <si>
    <t>10:12:16,51</t>
  </si>
  <si>
    <t>11;04</t>
  </si>
  <si>
    <t xml:space="preserve">11:15:00,2 </t>
  </si>
  <si>
    <t>10:14:52,62</t>
  </si>
  <si>
    <t>52,62</t>
  </si>
  <si>
    <t>11;24</t>
  </si>
  <si>
    <t>11:36:03,9</t>
  </si>
  <si>
    <t>10:18:27,86</t>
  </si>
  <si>
    <t>27,86</t>
  </si>
  <si>
    <t>Arnas</t>
  </si>
  <si>
    <t>11;06</t>
  </si>
  <si>
    <t>11:20:36,2</t>
  </si>
  <si>
    <t>10:22:52,55</t>
  </si>
  <si>
    <t>11;20</t>
  </si>
  <si>
    <t>11:31:53,6</t>
  </si>
  <si>
    <t>10:34:16,94</t>
  </si>
  <si>
    <t>11;26</t>
  </si>
  <si>
    <t>11:42:42,6</t>
  </si>
  <si>
    <t>10:39:40,74</t>
  </si>
  <si>
    <t>11;28</t>
  </si>
  <si>
    <t>11:45:00,6</t>
  </si>
  <si>
    <t>10:44:02,30</t>
  </si>
  <si>
    <t>11;08</t>
  </si>
  <si>
    <t>11:27:53,8</t>
  </si>
  <si>
    <t>10:29:08,71</t>
  </si>
  <si>
    <t>12;14</t>
  </si>
  <si>
    <t>12:29:26,9</t>
  </si>
  <si>
    <t>Penalty 6 min.RR15.4</t>
  </si>
  <si>
    <t>10:57:37,74</t>
  </si>
  <si>
    <t>11;39</t>
  </si>
  <si>
    <t>11:52:05,3</t>
  </si>
  <si>
    <t>10:54:41,97</t>
  </si>
  <si>
    <t>11;42</t>
  </si>
  <si>
    <t>11:54:57,4</t>
  </si>
  <si>
    <t>10:54:43,05</t>
  </si>
  <si>
    <t>11;37</t>
  </si>
  <si>
    <t>11:49:21,0</t>
  </si>
  <si>
    <t>10:53:15,42</t>
  </si>
  <si>
    <t>11;38</t>
  </si>
  <si>
    <t>11:50:49,1</t>
  </si>
  <si>
    <t>W  RR 75.3.2</t>
  </si>
  <si>
    <t>10:54:52,09</t>
  </si>
  <si>
    <t>11;46</t>
  </si>
  <si>
    <t>12:00:09,0</t>
  </si>
  <si>
    <t>10:59:48,21</t>
  </si>
  <si>
    <t>11;40</t>
  </si>
  <si>
    <t>11:53:24,0</t>
  </si>
  <si>
    <t>10:59:26,33</t>
  </si>
  <si>
    <t>11;36</t>
  </si>
  <si>
    <t>11:49:23,5</t>
  </si>
  <si>
    <t>10:59:45,54</t>
  </si>
  <si>
    <t>W RR75.3.2</t>
  </si>
  <si>
    <t>11;45</t>
  </si>
  <si>
    <t>12:00:20,3</t>
  </si>
  <si>
    <t>11:04:09,02</t>
  </si>
  <si>
    <t>11;44</t>
  </si>
  <si>
    <t>12:02:02,3</t>
  </si>
  <si>
    <t>11:28,52</t>
  </si>
  <si>
    <t>11;52;05</t>
  </si>
  <si>
    <t>12:10:38,2</t>
  </si>
  <si>
    <t xml:space="preserve">13:37,43 </t>
  </si>
  <si>
    <t>11;35</t>
  </si>
  <si>
    <t>11:48:25,7</t>
  </si>
  <si>
    <t>10:59:45,44</t>
  </si>
  <si>
    <t>11;41</t>
  </si>
  <si>
    <t>11:55:52,5</t>
  </si>
  <si>
    <t>11:03:05,11</t>
  </si>
  <si>
    <t>11;54</t>
  </si>
  <si>
    <t>12:02:20,3</t>
  </si>
  <si>
    <t>08:16,71</t>
  </si>
  <si>
    <t>11;55</t>
  </si>
  <si>
    <t>12:03:58,2</t>
  </si>
  <si>
    <t>10:11,52</t>
  </si>
  <si>
    <t>Kests</t>
  </si>
  <si>
    <t>11;56</t>
  </si>
  <si>
    <t>12:06:14,0</t>
  </si>
  <si>
    <t>12:26,09</t>
  </si>
  <si>
    <t>11;59</t>
  </si>
  <si>
    <t>12:11:00,3</t>
  </si>
  <si>
    <t>15:59,77</t>
  </si>
  <si>
    <t>12;01</t>
  </si>
  <si>
    <t>12:13:43,5</t>
  </si>
  <si>
    <t>19:02,99</t>
  </si>
  <si>
    <t>11;57</t>
  </si>
  <si>
    <t>12:12:30,0</t>
  </si>
  <si>
    <t>28:12,54</t>
  </si>
  <si>
    <t>12;09</t>
  </si>
  <si>
    <t>12:25:42,0</t>
  </si>
  <si>
    <t>33:28,20</t>
  </si>
  <si>
    <t>11;58</t>
  </si>
  <si>
    <t>12:08:36,3</t>
  </si>
  <si>
    <t>13:38,68</t>
  </si>
  <si>
    <t>12;00</t>
  </si>
  <si>
    <t>12:12:15,9</t>
  </si>
  <si>
    <t>17:39,86</t>
  </si>
  <si>
    <t>12;06</t>
  </si>
  <si>
    <t>12:19:03,5</t>
  </si>
  <si>
    <t>19:38,24</t>
  </si>
  <si>
    <t>12;02</t>
  </si>
  <si>
    <t>12:16:28,7</t>
  </si>
  <si>
    <t>24:03,83</t>
  </si>
  <si>
    <t>12;03</t>
  </si>
  <si>
    <t>12:16:43,7</t>
  </si>
  <si>
    <t>24:09,42</t>
  </si>
  <si>
    <t>12;12</t>
  </si>
  <si>
    <t>12:25:36,4</t>
  </si>
  <si>
    <t>23:21,81</t>
  </si>
  <si>
    <t>12;10</t>
  </si>
  <si>
    <t>12:25:44,1</t>
  </si>
  <si>
    <t>33;23,52</t>
  </si>
  <si>
    <t>12;05</t>
  </si>
  <si>
    <t>12:20:03,3</t>
  </si>
  <si>
    <t>28:53,96</t>
  </si>
  <si>
    <t>12;08</t>
  </si>
  <si>
    <t>12:21:27,8</t>
  </si>
  <si>
    <t>24:49,78</t>
  </si>
  <si>
    <t>12;11</t>
  </si>
  <si>
    <t>12:25:37,1</t>
  </si>
  <si>
    <t>28:24,33</t>
  </si>
  <si>
    <t>12;04</t>
  </si>
  <si>
    <t>12:18:52,0</t>
  </si>
  <si>
    <t>29:53,74</t>
  </si>
  <si>
    <t>12;07</t>
  </si>
  <si>
    <t>12:21:05,5</t>
  </si>
  <si>
    <t xml:space="preserve">DSQ  </t>
  </si>
  <si>
    <t xml:space="preserve"> RR 20.2.,24.9, 25.1,25.2,26.1</t>
  </si>
  <si>
    <t>-</t>
  </si>
  <si>
    <t>12;30</t>
  </si>
  <si>
    <t>12:39:00,5</t>
  </si>
  <si>
    <t>39:49,24</t>
  </si>
  <si>
    <t>12;32</t>
  </si>
  <si>
    <t>12:41:10,4</t>
  </si>
  <si>
    <t>41:03,49</t>
  </si>
  <si>
    <t>12;31</t>
  </si>
  <si>
    <t>12:39:42,9</t>
  </si>
  <si>
    <t>40:08,80</t>
  </si>
  <si>
    <t>12;33</t>
  </si>
  <si>
    <t>12:42:32,1</t>
  </si>
  <si>
    <t>42:47,03</t>
  </si>
  <si>
    <t>12;35</t>
  </si>
  <si>
    <t>12:45:15,2</t>
  </si>
  <si>
    <t>45:11,45</t>
  </si>
  <si>
    <t>12;34</t>
  </si>
  <si>
    <t>12:45:14,6</t>
  </si>
  <si>
    <t>45:13,08</t>
  </si>
  <si>
    <t>12;35;59</t>
  </si>
  <si>
    <t>12:47:43,7</t>
  </si>
  <si>
    <t>12;45</t>
  </si>
  <si>
    <t>12;47</t>
  </si>
  <si>
    <t>12:57:02,9</t>
  </si>
  <si>
    <t>52:00,85</t>
  </si>
  <si>
    <t>12;46</t>
  </si>
  <si>
    <t>12:56:52,0</t>
  </si>
  <si>
    <t>49:56,95</t>
  </si>
  <si>
    <t>12;48</t>
  </si>
  <si>
    <t>13:01:53,9</t>
  </si>
  <si>
    <t>52:02,55</t>
  </si>
  <si>
    <t>13;00</t>
  </si>
  <si>
    <t>13:11:18,2</t>
  </si>
  <si>
    <t>01:25,05</t>
  </si>
  <si>
    <t>13;02</t>
  </si>
  <si>
    <t>13:15:07,1</t>
  </si>
  <si>
    <t>03:52,95</t>
  </si>
  <si>
    <t>13;01</t>
  </si>
  <si>
    <t>13:14:09,9</t>
  </si>
  <si>
    <t>05:17,09</t>
  </si>
  <si>
    <t>13;03</t>
  </si>
  <si>
    <t>13:18:08,3</t>
  </si>
  <si>
    <t>09:27,89</t>
  </si>
  <si>
    <t>13;04</t>
  </si>
  <si>
    <t>13:20:29,2</t>
  </si>
  <si>
    <t>13:11,71</t>
  </si>
  <si>
    <t>13;25</t>
  </si>
  <si>
    <t>13:46:00,7</t>
  </si>
  <si>
    <t>30:42,52</t>
  </si>
  <si>
    <t>13;05</t>
  </si>
  <si>
    <t>13;16</t>
  </si>
  <si>
    <t>13:28:40,5</t>
  </si>
  <si>
    <t>13:17,06</t>
  </si>
  <si>
    <t>13;15</t>
  </si>
  <si>
    <t>13:27:40,0</t>
  </si>
  <si>
    <t>12:29,99</t>
  </si>
  <si>
    <t>13;21</t>
  </si>
  <si>
    <t>13:37:02,5</t>
  </si>
  <si>
    <t>18:07,20</t>
  </si>
  <si>
    <t>13;17</t>
  </si>
  <si>
    <t>13:32;16,2</t>
  </si>
  <si>
    <t>17:54,05</t>
  </si>
  <si>
    <t>13;19</t>
  </si>
  <si>
    <t>13:33:53,8</t>
  </si>
  <si>
    <t>17:17,13</t>
  </si>
  <si>
    <t>13;18</t>
  </si>
  <si>
    <t>13:34:37,0</t>
  </si>
  <si>
    <t>20:42,97</t>
  </si>
  <si>
    <t>13;20</t>
  </si>
  <si>
    <t>13:39:01,1</t>
  </si>
  <si>
    <t>23:40,52</t>
  </si>
  <si>
    <t>13;23</t>
  </si>
  <si>
    <t>13:41:37,1</t>
  </si>
  <si>
    <t>23:34,02</t>
  </si>
  <si>
    <t>Vaiku canicross</t>
  </si>
  <si>
    <t>start 1</t>
  </si>
  <si>
    <t>Finish 1</t>
  </si>
  <si>
    <t>Time 1</t>
  </si>
  <si>
    <t>start 2</t>
  </si>
  <si>
    <t>Finish 2</t>
  </si>
  <si>
    <t>Time2</t>
  </si>
  <si>
    <t>Faustas Naruškevičius</t>
  </si>
  <si>
    <t>7m</t>
  </si>
  <si>
    <t>42;39,77</t>
  </si>
  <si>
    <t>2;39.77</t>
  </si>
  <si>
    <t>Elina Polakova</t>
  </si>
  <si>
    <t>6m</t>
  </si>
  <si>
    <t>44;19.05</t>
  </si>
  <si>
    <t>3;19.05</t>
  </si>
  <si>
    <t>Dominykas Baranauskas</t>
  </si>
  <si>
    <t>10m</t>
  </si>
  <si>
    <t>9m</t>
  </si>
  <si>
    <t>44;36.65</t>
  </si>
  <si>
    <t>2;36.65</t>
  </si>
  <si>
    <t>Laurynas Meilus</t>
  </si>
  <si>
    <t>13m</t>
  </si>
  <si>
    <t>45;18.74</t>
  </si>
  <si>
    <t>2;18.74</t>
  </si>
  <si>
    <t>12m</t>
  </si>
  <si>
    <t>46;32.77</t>
  </si>
  <si>
    <t>2;32.77</t>
  </si>
  <si>
    <t>Aistė Sudinaitė</t>
  </si>
  <si>
    <t>47;41.44</t>
  </si>
  <si>
    <t>2;41.44</t>
  </si>
  <si>
    <t>Laine Leonova</t>
  </si>
  <si>
    <t>48;38.52</t>
  </si>
  <si>
    <t>2;38.52</t>
  </si>
  <si>
    <t>Paulina Pusnikaitė</t>
  </si>
  <si>
    <t>53;07.25</t>
  </si>
  <si>
    <t>6;07.25</t>
  </si>
  <si>
    <t>Kids canicross 6-7y</t>
  </si>
  <si>
    <t>Kids canicross 8-10y</t>
  </si>
  <si>
    <t>Kids canicross 11-13y</t>
  </si>
  <si>
    <t>DR6 (4.8km*2)</t>
  </si>
  <si>
    <t>DR4 (4.8km*2)</t>
  </si>
  <si>
    <t>BJW (4.8km*2)</t>
  </si>
  <si>
    <t>BJM (4.8km*2)</t>
  </si>
  <si>
    <t>DS2 (3.4km*2)</t>
  </si>
  <si>
    <t>DS1 (3.4km*2)</t>
  </si>
  <si>
    <t>DCM (3.4km*2)</t>
  </si>
  <si>
    <t>DCW (3.4km*2)</t>
  </si>
  <si>
    <t>Diāna Kalēja</t>
  </si>
  <si>
    <t>Баскаков Антон Георгиевич</t>
  </si>
  <si>
    <t>с/х</t>
  </si>
  <si>
    <t>Отбеткин Павел Владимирович</t>
  </si>
  <si>
    <t>а/м</t>
  </si>
  <si>
    <t>Киршбаумс Харий Янович</t>
  </si>
  <si>
    <t>Усачева Лидия Андреевна</t>
  </si>
  <si>
    <t>Иванов Андрей Николаевич</t>
  </si>
  <si>
    <t>Хазин Дмитрий Захарович</t>
  </si>
  <si>
    <t>Есипова Кристина Николаевна</t>
  </si>
  <si>
    <t>Санкт-петербург</t>
  </si>
  <si>
    <t>Россия</t>
  </si>
  <si>
    <t>Латвия</t>
  </si>
  <si>
    <t>Россия/Санкт-Петербург</t>
  </si>
  <si>
    <t>СПб</t>
  </si>
  <si>
    <t>Россия,г Москва</t>
  </si>
  <si>
    <t>Anton Baskakov</t>
  </si>
  <si>
    <t>Pavel Otbetkin</t>
  </si>
  <si>
    <t>NA</t>
  </si>
  <si>
    <t>Lidija Usaceva</t>
  </si>
  <si>
    <t>Andrei Ivanov</t>
  </si>
  <si>
    <t>Dmirtij Hazin</t>
  </si>
  <si>
    <t>Kristina Esipova</t>
  </si>
  <si>
    <t>Панюхина Александра Сергеевна</t>
  </si>
  <si>
    <t>е/м</t>
  </si>
  <si>
    <t>Панченко Вадим Александрович</t>
  </si>
  <si>
    <t>е/м, с/х</t>
  </si>
  <si>
    <t>Buchvalovas Vadimas -</t>
  </si>
  <si>
    <t>Aleksandra Ponuhina</t>
  </si>
  <si>
    <t>Open</t>
  </si>
  <si>
    <t>Vadim Pancenko</t>
  </si>
  <si>
    <t>Vadimas Buchalovas</t>
  </si>
  <si>
    <t>Stravinskas Paulius xx</t>
  </si>
  <si>
    <t>Корнюшкин Артём Андреевич</t>
  </si>
  <si>
    <t>Лапко Анатолий Валерьевич</t>
  </si>
  <si>
    <t>Лебель Игорь Олегович</t>
  </si>
  <si>
    <t>Василенко Анна Валерьевна</t>
  </si>
  <si>
    <t>Волгин Антон Владимирович</t>
  </si>
  <si>
    <t>Литва</t>
  </si>
  <si>
    <t>РФ/Санкт-Петербуррг</t>
  </si>
  <si>
    <t>РФ/Москва</t>
  </si>
  <si>
    <t>A</t>
  </si>
  <si>
    <t>Artom Konjushkin</t>
  </si>
  <si>
    <t>Anatolij Lanko</t>
  </si>
  <si>
    <t>Igor Lebel</t>
  </si>
  <si>
    <t>Anna Vasilenko</t>
  </si>
  <si>
    <t>Ekaterina Semenova</t>
  </si>
  <si>
    <t>Протасова Ольга Викторовна</t>
  </si>
  <si>
    <t>Виноградов Дмитрий Сергеевич</t>
  </si>
  <si>
    <t>Карпов Иван Алексеевич</t>
  </si>
  <si>
    <t>Akelaitis Arnoldas xxx</t>
  </si>
  <si>
    <t>Носиков Андрей Анатольевич</t>
  </si>
  <si>
    <t>Россия, Москва</t>
  </si>
  <si>
    <t>Россия \\ Спб</t>
  </si>
  <si>
    <t>Россия Тульская область</t>
  </si>
  <si>
    <t>Olga Protasova</t>
  </si>
  <si>
    <t>Dmitrij Vinogradov</t>
  </si>
  <si>
    <t>Ivan Karpov</t>
  </si>
  <si>
    <t>Andrej Nosikov</t>
  </si>
  <si>
    <t>Daujotiene Indre -</t>
  </si>
  <si>
    <t>Столяров Александр Николаевич</t>
  </si>
  <si>
    <t>Aleksandr Stoljarov</t>
  </si>
  <si>
    <t>Белов Евгений Александрович</t>
  </si>
  <si>
    <t>Удовиченко Дмитрий Сергеевич</t>
  </si>
  <si>
    <t>Антошкин Сергей Петрович</t>
  </si>
  <si>
    <t>Evgenij Belov</t>
  </si>
  <si>
    <t>Dmitrij Udovicenko</t>
  </si>
  <si>
    <t>Sergei Antoshkin</t>
  </si>
  <si>
    <t>Таразанов Олег Геннадьевич</t>
  </si>
  <si>
    <t>Карашка Ридас -</t>
  </si>
  <si>
    <t>Radavicius Mantas -</t>
  </si>
  <si>
    <t>Горелов Виктор Вячеславович</t>
  </si>
  <si>
    <t>Юниор: Janis Kalaneps Guntara d</t>
  </si>
  <si>
    <t>Серебренников Сергей Юрьевич</t>
  </si>
  <si>
    <t>Хакимов Ренат Анварджанович</t>
  </si>
  <si>
    <t>Imants Brahmanis x</t>
  </si>
  <si>
    <t>Vaitkus Andrius Algirdo</t>
  </si>
  <si>
    <t>Пелипенко Николай Александрович</t>
  </si>
  <si>
    <t>Андрюшка Робертас -</t>
  </si>
  <si>
    <t>Прокошин Андрей Олегович</t>
  </si>
  <si>
    <t>Канчас Едвинас xxx</t>
  </si>
  <si>
    <t>Россия/Москва</t>
  </si>
  <si>
    <t>Lithuania</t>
  </si>
  <si>
    <t>Санкт-Петербург</t>
  </si>
  <si>
    <t>Latvia</t>
  </si>
  <si>
    <t>Россия СПБ</t>
  </si>
  <si>
    <t>Россия\\Москва</t>
  </si>
  <si>
    <t>Литва, Йонава</t>
  </si>
  <si>
    <t>Oleg Tarazanov</t>
  </si>
  <si>
    <t>Viktor Gorelov</t>
  </si>
  <si>
    <t>Sergej Serebrenikov</t>
  </si>
  <si>
    <t>Renat Hakimov</t>
  </si>
  <si>
    <t>Nikolaj Pelipenko</t>
  </si>
  <si>
    <t>Andrei Prokoshin</t>
  </si>
  <si>
    <t>Edvinas Kancas</t>
  </si>
  <si>
    <t>Левинский Леонид Исакович</t>
  </si>
  <si>
    <t>Юниор: Смирнов Алексей Сергеевич</t>
  </si>
  <si>
    <t>Soltonas Kestutis xxxx</t>
  </si>
  <si>
    <t>Skorobogatovs Andrejs xxxxx</t>
  </si>
  <si>
    <t>Россия Москва</t>
  </si>
  <si>
    <t>Россия/ Москва</t>
  </si>
  <si>
    <t>Leonid Levinskij</t>
  </si>
  <si>
    <t>Aleksej Smirnov</t>
  </si>
  <si>
    <t>Andrejs Skorobogatovs</t>
  </si>
  <si>
    <t>Юниор: Vesma Baiba Rudolfa meita</t>
  </si>
  <si>
    <t>Румянцева Надежда Александровна</t>
  </si>
  <si>
    <t>Силичева Евгения Александровна</t>
  </si>
  <si>
    <t>Богданова Евгения Сергеевна</t>
  </si>
  <si>
    <t>Kaleja Diana -</t>
  </si>
  <si>
    <t>Жукова Екатерина Александровна</t>
  </si>
  <si>
    <t>Бубнова Татьяна Борисовна</t>
  </si>
  <si>
    <t>Юниор: Leonova Liene Andrejevna</t>
  </si>
  <si>
    <t>Федорова Дарья Аркадьевна</t>
  </si>
  <si>
    <t>Носова Екатерина Евгеньевна</t>
  </si>
  <si>
    <t>Макарова Екатерина Петровна</t>
  </si>
  <si>
    <t>Чёрная Вита Викторовна</t>
  </si>
  <si>
    <t>Ярош Евгения Евгеньевна</t>
  </si>
  <si>
    <t>GLAUDANE IVETA DAINOVNA</t>
  </si>
  <si>
    <t>Канчене Кристина Владимиро</t>
  </si>
  <si>
    <t>Россия СПб</t>
  </si>
  <si>
    <t>Latvija</t>
  </si>
  <si>
    <t>Россия, Санкт-Петербург</t>
  </si>
  <si>
    <t>Evgenija Siliceva</t>
  </si>
  <si>
    <t>Ekaterina Zhukova</t>
  </si>
  <si>
    <t>Tatjana Bukova</t>
  </si>
  <si>
    <t>Darja Fedorova</t>
  </si>
  <si>
    <t>Ekaterina Nosova</t>
  </si>
  <si>
    <t>Ekaterina Makarova</t>
  </si>
  <si>
    <t>Evgenija Jarosh</t>
  </si>
  <si>
    <t>Iveta Glaudāne</t>
  </si>
  <si>
    <t>Kristina Kanceva</t>
  </si>
  <si>
    <t>Панюхина Дарья Сергеевна</t>
  </si>
  <si>
    <t>Смирнова Зоя Игоревна</t>
  </si>
  <si>
    <t>др.</t>
  </si>
  <si>
    <t>Федорова Мария Сергеевна</t>
  </si>
  <si>
    <t>Нестерова Лидия Владимировна</t>
  </si>
  <si>
    <t>Шевчук Анна Константиновна</t>
  </si>
  <si>
    <t>Гурылёва Олеся Николаевна</t>
  </si>
  <si>
    <t>Darja Ponuhina</t>
  </si>
  <si>
    <t>Zoja Smirnova</t>
  </si>
  <si>
    <t>Marija Fedorova</t>
  </si>
  <si>
    <t>Lidija Nesterova</t>
  </si>
  <si>
    <t>Anna Shevchuk</t>
  </si>
  <si>
    <t>Olesja Gurileva</t>
  </si>
  <si>
    <t>МЕЖДУНАРОДНОЕ ФИЗКУЛЬТУРНО-СПОРТИВНОЕ МЕРОПРИЯТИЕ</t>
  </si>
  <si>
    <t>ПО БЕССНЕЖНЫМ ДИСЦИПЛИНАМ ЕЗДОВОГО СПОРТА</t>
  </si>
  <si>
    <t>НОЧНАЯ ГОНКА «БЕЛЫЕ НОЧИ 2011» - ЭТАП КУБКА БАЛТИКИ</t>
  </si>
  <si>
    <t>№</t>
  </si>
  <si>
    <t>№уч</t>
  </si>
  <si>
    <t>ФИО</t>
  </si>
  <si>
    <t>Пор.</t>
  </si>
  <si>
    <t>1 этап</t>
  </si>
  <si>
    <t>Место</t>
  </si>
  <si>
    <t>2 этап</t>
  </si>
  <si>
    <t>СУММА</t>
  </si>
  <si>
    <t>Примечание</t>
  </si>
  <si>
    <t>Регион</t>
  </si>
  <si>
    <t>Россия / Тверь</t>
  </si>
  <si>
    <t>LIthuania</t>
  </si>
  <si>
    <t>не старт.</t>
  </si>
  <si>
    <t>Семенова Екатерина Сергеевна</t>
  </si>
  <si>
    <t>Лен.Обл.</t>
  </si>
  <si>
    <t>25.1</t>
  </si>
  <si>
    <t>Россия/Карелия</t>
  </si>
  <si>
    <t>22.3.3</t>
  </si>
  <si>
    <t>Белорусец Арсений Сергеевич</t>
  </si>
  <si>
    <t>Мужчины</t>
  </si>
  <si>
    <t>Смирнов Сергей Михайлович</t>
  </si>
  <si>
    <t>Соколов Алексей Юрьевич</t>
  </si>
  <si>
    <t>Женщины</t>
  </si>
  <si>
    <t>75.3.2</t>
  </si>
  <si>
    <t>Россия/Тверская область</t>
  </si>
  <si>
    <t>РФ Санкт-Петербург</t>
  </si>
  <si>
    <t>Россия, Лен обл.</t>
  </si>
  <si>
    <r>
      <t xml:space="preserve">Юниоры Каникросс 3 км. </t>
    </r>
    <r>
      <rPr>
        <sz val="11"/>
        <color indexed="8"/>
        <rFont val="Calibri"/>
        <family val="2"/>
      </rPr>
      <t>(1 собака)</t>
    </r>
  </si>
  <si>
    <t>РЕГИОН</t>
  </si>
  <si>
    <t>Юноши</t>
  </si>
  <si>
    <t>Кречун Владислав ХХХ</t>
  </si>
  <si>
    <t>Россия, Тверская обл</t>
  </si>
  <si>
    <t>Buitkus Ugnius xx</t>
  </si>
  <si>
    <t>н/о</t>
  </si>
  <si>
    <t>Потапов Максим Геннадьевич</t>
  </si>
  <si>
    <t>Россия, Нижегородская область</t>
  </si>
  <si>
    <t>Швец Евгений Александрович</t>
  </si>
  <si>
    <t>Россия, Санкт-Петрбург</t>
  </si>
  <si>
    <t>Казанов Дмитрий Алексеевич</t>
  </si>
  <si>
    <t>Таразанов Алексей Олегович</t>
  </si>
  <si>
    <t>Савельев Никита Александрович</t>
  </si>
  <si>
    <t>Лен. ОБл</t>
  </si>
  <si>
    <t>Кудрявцев Павел Андреевич</t>
  </si>
  <si>
    <t>сошел</t>
  </si>
  <si>
    <t>Девушки</t>
  </si>
  <si>
    <t>Рыбакова Надежда Денисовна</t>
  </si>
  <si>
    <t>Силкина Ксения Андреевна</t>
  </si>
  <si>
    <t>Лен. Обл</t>
  </si>
  <si>
    <t>Zane Brahmane Imanta meita</t>
  </si>
  <si>
    <t>KASPAROVICHA KRISTA AIVOVNA</t>
  </si>
  <si>
    <r>
      <t xml:space="preserve">Каникросс 3 км. </t>
    </r>
    <r>
      <rPr>
        <sz val="11"/>
        <color indexed="8"/>
        <rFont val="Calibri"/>
        <family val="2"/>
      </rPr>
      <t>(1 собака)</t>
    </r>
  </si>
  <si>
    <t>Колосанов Иван Александрович</t>
  </si>
  <si>
    <t>Беляев Николай Игоревич</t>
  </si>
  <si>
    <t>РФ СПб</t>
  </si>
  <si>
    <t>Кулыгин Александр Сергеевич</t>
  </si>
  <si>
    <t>РФ, СПб</t>
  </si>
  <si>
    <t>Жуков Дмитрий Евгеньевич</t>
  </si>
  <si>
    <t>Плужников Андрей Николаевич</t>
  </si>
  <si>
    <t>Раевский Игорь Николаевич</t>
  </si>
  <si>
    <t>Беляев Роман Сергеевич</t>
  </si>
  <si>
    <t>Россия/МО</t>
  </si>
  <si>
    <t>Павлюченков Евгений Сергеевич</t>
  </si>
  <si>
    <t>Чернатов Денис Сергеевич</t>
  </si>
  <si>
    <t>Лен. Обл.</t>
  </si>
  <si>
    <t>Алексеев Алексей Алексеевич</t>
  </si>
  <si>
    <t>Кривцов Евгений Александрович</t>
  </si>
  <si>
    <t>Бобин Владимир Сергеевич</t>
  </si>
  <si>
    <t>Рожко Борис Юрьевич</t>
  </si>
  <si>
    <t>Janulis Julius -</t>
  </si>
  <si>
    <t>Спиридонов Александр Владимирович</t>
  </si>
  <si>
    <t>Петров Сергей ХХ</t>
  </si>
  <si>
    <t>Шмелёв Артем Викторович</t>
  </si>
  <si>
    <t>Россия, Лен.обл.</t>
  </si>
  <si>
    <t>Кулыгина Анастасия Валерьевна</t>
  </si>
  <si>
    <t>Вегера Анна Ильинична</t>
  </si>
  <si>
    <t>СПБ</t>
  </si>
  <si>
    <t>Федорова Мария Олеговна</t>
  </si>
  <si>
    <t>Галямина Ольга Дмитриевна</t>
  </si>
  <si>
    <t>Шишова Наталья Олеговна</t>
  </si>
  <si>
    <t>Россия,МО</t>
  </si>
  <si>
    <t>Лапко Елена Андреевна</t>
  </si>
  <si>
    <t>Собова Екатерина Викторовна</t>
  </si>
  <si>
    <t>Емельянова Виктория А</t>
  </si>
  <si>
    <t>Семенова Александра Александровна</t>
  </si>
  <si>
    <t>Волнухина Яна Михайловна</t>
  </si>
  <si>
    <t>Герасимова Анна Сергеевна</t>
  </si>
  <si>
    <t>снят</t>
  </si>
  <si>
    <r>
      <t>Скутер 3 км.</t>
    </r>
    <r>
      <rPr>
        <sz val="11"/>
        <color indexed="8"/>
        <rFont val="Calibri"/>
        <family val="2"/>
      </rPr>
      <t xml:space="preserve"> (2 собаки)</t>
    </r>
  </si>
  <si>
    <r>
      <t xml:space="preserve">Скутер 3 км. </t>
    </r>
    <r>
      <rPr>
        <sz val="11"/>
        <color indexed="8"/>
        <rFont val="Calibri"/>
        <family val="2"/>
      </rPr>
      <t>(1 собака)</t>
    </r>
  </si>
  <si>
    <t>Карт 3 км. (6 собак)</t>
  </si>
  <si>
    <t>Карт 3 км. (4 собаки)</t>
  </si>
  <si>
    <t>Байк 3 км.  (1 собака)</t>
  </si>
  <si>
    <t>Vladislav Krechun</t>
  </si>
  <si>
    <t>Ivan Kolosanov</t>
  </si>
  <si>
    <t>Nikolaj Belajev</t>
  </si>
  <si>
    <t>Dmitrij Zhukov</t>
  </si>
  <si>
    <t>Andrej Pluzhnikov</t>
  </si>
  <si>
    <t>Igor Rajevskij</t>
  </si>
  <si>
    <t>Roman Belajev</t>
  </si>
  <si>
    <t>Maksim Potapov</t>
  </si>
  <si>
    <t>Evgenij Shvec</t>
  </si>
  <si>
    <t>Evgenij Pavljuchenkov</t>
  </si>
  <si>
    <t>Denis Chernatov</t>
  </si>
  <si>
    <t>Aleksej Aleksejev</t>
  </si>
  <si>
    <t>Evgenij Krivcov</t>
  </si>
  <si>
    <t>Vladomir Bobin</t>
  </si>
  <si>
    <t>Dmirtrij Kazanov</t>
  </si>
  <si>
    <t>Boris Rozhkov</t>
  </si>
  <si>
    <t>Julius Janulis</t>
  </si>
  <si>
    <t>Aleksej Tarazonov</t>
  </si>
  <si>
    <t>Aleksandr Spiridonov</t>
  </si>
  <si>
    <t>Nikita Saveljev</t>
  </si>
  <si>
    <t>Anna Vegera</t>
  </si>
  <si>
    <t>Oljga Galjamina</t>
  </si>
  <si>
    <t>Nanatija Shishova</t>
  </si>
  <si>
    <t>Elena Lapko</t>
  </si>
  <si>
    <t>Ekaterina Sobova</t>
  </si>
  <si>
    <t>Viktorija Emeljanova</t>
  </si>
  <si>
    <t>Ksenija Silkina</t>
  </si>
  <si>
    <t>Aleksandra Semenova</t>
  </si>
  <si>
    <t>Zane Brahmane</t>
  </si>
  <si>
    <t>Krista Kasparoviča</t>
  </si>
  <si>
    <t>Jana Volnuhina</t>
  </si>
  <si>
    <t>Baltic Cup 2011 - 3rd event - Estonian Championships</t>
  </si>
  <si>
    <r>
      <rPr>
        <b/>
        <sz val="10"/>
        <rFont val="Arial"/>
        <family val="2"/>
      </rPr>
      <t>6-dog wheelcarts</t>
    </r>
  </si>
  <si>
    <t>Name</t>
  </si>
  <si>
    <t>Surname</t>
  </si>
  <si>
    <t>Category</t>
  </si>
  <si>
    <t>Start time 1</t>
  </si>
  <si>
    <t>Finish time 1</t>
  </si>
  <si>
    <t>Start time 2</t>
  </si>
  <si>
    <t>Finish time 2</t>
  </si>
  <si>
    <t>Day 1 time</t>
  </si>
  <si>
    <t>Day 2</t>
  </si>
  <si>
    <t xml:space="preserve">Ain </t>
  </si>
  <si>
    <t>Reppo</t>
  </si>
  <si>
    <t>6 dog wheel cart</t>
  </si>
  <si>
    <t>Arnoldas</t>
  </si>
  <si>
    <t>Nordic</t>
  </si>
  <si>
    <r>
      <rPr>
        <b/>
        <sz val="10"/>
        <rFont val="Arial"/>
        <family val="2"/>
      </rPr>
      <t>4-dog wheelcarts</t>
    </r>
  </si>
  <si>
    <t>Lauri</t>
  </si>
  <si>
    <t xml:space="preserve"> Reppo</t>
  </si>
  <si>
    <t>4 dog wheel cart</t>
  </si>
  <si>
    <t xml:space="preserve">Mariin </t>
  </si>
  <si>
    <t>Kaljula</t>
  </si>
  <si>
    <t>Renaldas</t>
  </si>
  <si>
    <t>Bieliauskas</t>
  </si>
  <si>
    <t>Minna</t>
  </si>
  <si>
    <t>Rasanen</t>
  </si>
  <si>
    <t xml:space="preserve">Giedre </t>
  </si>
  <si>
    <t>Budnikaite</t>
  </si>
  <si>
    <r>
      <rPr>
        <b/>
        <sz val="10"/>
        <rFont val="Arial"/>
        <family val="2"/>
      </rPr>
      <t>2-dog scooters</t>
    </r>
  </si>
  <si>
    <t>Martynas</t>
  </si>
  <si>
    <t>Rutkus</t>
  </si>
  <si>
    <t>2 dog scooter</t>
  </si>
  <si>
    <t>Pavel</t>
  </si>
  <si>
    <t>Otbetkoin</t>
  </si>
  <si>
    <t xml:space="preserve">Ulle </t>
  </si>
  <si>
    <t>Aaslav Kasik</t>
  </si>
  <si>
    <t>Vita</t>
  </si>
  <si>
    <t>Chernaya</t>
  </si>
  <si>
    <t>Siim</t>
  </si>
  <si>
    <t>Ounap</t>
  </si>
  <si>
    <r>
      <rPr>
        <b/>
        <sz val="10"/>
        <rFont val="Arial"/>
        <family val="2"/>
      </rPr>
      <t>1-dog scooters</t>
    </r>
  </si>
  <si>
    <t xml:space="preserve">Paulius </t>
  </si>
  <si>
    <t>Stravinskas</t>
  </si>
  <si>
    <t>1 dog scooter</t>
  </si>
  <si>
    <t>Kart</t>
  </si>
  <si>
    <t>Jurisson</t>
  </si>
  <si>
    <t xml:space="preserve">Priit </t>
  </si>
  <si>
    <t>Matsi</t>
  </si>
  <si>
    <t>Priit</t>
  </si>
  <si>
    <t>Stina</t>
  </si>
  <si>
    <t>Vool</t>
  </si>
  <si>
    <t>Alens</t>
  </si>
  <si>
    <t>Lidaks</t>
  </si>
  <si>
    <t>Womens bikejoring</t>
  </si>
  <si>
    <t>Ilze</t>
  </si>
  <si>
    <t>Dombrovska</t>
  </si>
  <si>
    <t>DBW</t>
  </si>
  <si>
    <t>Jevgenija</t>
  </si>
  <si>
    <t>Bogdanova</t>
  </si>
  <si>
    <t>Nadezda</t>
  </si>
  <si>
    <t>Romantseva</t>
  </si>
  <si>
    <t>Veteran</t>
  </si>
  <si>
    <t>Liene</t>
  </si>
  <si>
    <t>Leonova</t>
  </si>
  <si>
    <t>Junior</t>
  </si>
  <si>
    <t xml:space="preserve">Baiba </t>
  </si>
  <si>
    <t>Vesma</t>
  </si>
  <si>
    <t>Evelina</t>
  </si>
  <si>
    <t>Semoškaitė</t>
  </si>
  <si>
    <t>Liisa</t>
  </si>
  <si>
    <t>Aaslav Kaasik</t>
  </si>
  <si>
    <t>Sandra</t>
  </si>
  <si>
    <t>Randyte</t>
  </si>
  <si>
    <t xml:space="preserve">Rita </t>
  </si>
  <si>
    <t>Urbonaite Kruljitkovskaja</t>
  </si>
  <si>
    <t>Vitalija</t>
  </si>
  <si>
    <t>Jonaitiene</t>
  </si>
  <si>
    <t>Kai</t>
  </si>
  <si>
    <t>Kesa</t>
  </si>
  <si>
    <t>Ingrida</t>
  </si>
  <si>
    <t>Vaitkuvene</t>
  </si>
  <si>
    <t>Iveta</t>
  </si>
  <si>
    <t>Glaudane</t>
  </si>
  <si>
    <t>DNF</t>
  </si>
  <si>
    <t>Eva</t>
  </si>
  <si>
    <t>Filipova</t>
  </si>
  <si>
    <t>Anita</t>
  </si>
  <si>
    <t>Reine</t>
  </si>
  <si>
    <t>Mens Bikejoring</t>
  </si>
  <si>
    <t xml:space="preserve">Kestutis </t>
  </si>
  <si>
    <t>Soltonas</t>
  </si>
  <si>
    <t>DBM</t>
  </si>
  <si>
    <t>Karaška</t>
  </si>
  <si>
    <t>Janis</t>
  </si>
  <si>
    <t>Kalaneps</t>
  </si>
  <si>
    <t>Imants</t>
  </si>
  <si>
    <t>Brahmanis</t>
  </si>
  <si>
    <t>Montas</t>
  </si>
  <si>
    <t>Radavicius</t>
  </si>
  <si>
    <t>Robertas</t>
  </si>
  <si>
    <t>Andriuskas</t>
  </si>
  <si>
    <t>Andrius</t>
  </si>
  <si>
    <t>Vaitkus</t>
  </si>
  <si>
    <t>Olafs</t>
  </si>
  <si>
    <t>Kludzins</t>
  </si>
  <si>
    <t>Anton</t>
  </si>
  <si>
    <t>Volgin</t>
  </si>
  <si>
    <t>Canicros Men</t>
  </si>
  <si>
    <t>Gundars</t>
  </si>
  <si>
    <t>Osmucnieks</t>
  </si>
  <si>
    <t>DCM</t>
  </si>
  <si>
    <t>Alekandr</t>
  </si>
  <si>
    <t>Kulyigin</t>
  </si>
  <si>
    <t>Ott</t>
  </si>
  <si>
    <t>Ullar</t>
  </si>
  <si>
    <t>Krautmann</t>
  </si>
  <si>
    <t>Igor</t>
  </si>
  <si>
    <t>Ivanov</t>
  </si>
  <si>
    <t>Spiridonov</t>
  </si>
  <si>
    <t>Julius</t>
  </si>
  <si>
    <t>Janulis</t>
  </si>
  <si>
    <t>Eriks</t>
  </si>
  <si>
    <t>Sterninieks</t>
  </si>
  <si>
    <t>Cezarijus</t>
  </si>
  <si>
    <t>Boim</t>
  </si>
  <si>
    <t>Canicros Women</t>
  </si>
  <si>
    <t xml:space="preserve">Ernesta </t>
  </si>
  <si>
    <t>Karaskiene</t>
  </si>
  <si>
    <t>DCW</t>
  </si>
  <si>
    <t>Anastasia</t>
  </si>
  <si>
    <t>Kulyigina</t>
  </si>
  <si>
    <t xml:space="preserve">Nadezda </t>
  </si>
  <si>
    <t>Rybakova</t>
  </si>
  <si>
    <t>Janne</t>
  </si>
  <si>
    <t>Uibopuu</t>
  </si>
  <si>
    <t xml:space="preserve">Krista </t>
  </si>
  <si>
    <t>Kasparovica</t>
  </si>
  <si>
    <t>Canicros kids</t>
  </si>
  <si>
    <t>Reinis</t>
  </si>
  <si>
    <t>Ozolins</t>
  </si>
  <si>
    <t>DCK</t>
  </si>
  <si>
    <t>Zane</t>
  </si>
  <si>
    <t>Brahmane</t>
  </si>
  <si>
    <t>Ansis</t>
  </si>
  <si>
    <t>Cakars</t>
  </si>
  <si>
    <t>Marats</t>
  </si>
  <si>
    <t>Papitosvili</t>
  </si>
  <si>
    <t xml:space="preserve">Kristian </t>
  </si>
  <si>
    <t>Kallikivi</t>
  </si>
  <si>
    <t>Warnings (day 1):</t>
  </si>
  <si>
    <t>Nr15</t>
  </si>
  <si>
    <t>Uncorrect equipment (line is not flexible)</t>
  </si>
  <si>
    <t>Nr10</t>
  </si>
  <si>
    <t>Uncorrect equipment (line very short)</t>
  </si>
  <si>
    <t>Nr13</t>
  </si>
  <si>
    <t>Nr22</t>
  </si>
  <si>
    <t>False start (+1 sec)</t>
  </si>
  <si>
    <t>Nr51</t>
  </si>
  <si>
    <t>Warnings (day 2):</t>
  </si>
  <si>
    <t>Nr5</t>
  </si>
  <si>
    <t>6min added because of late start (to finish time day 2)</t>
  </si>
  <si>
    <t>Nr33</t>
  </si>
  <si>
    <t>3min added because of late start (to finish time day 2)</t>
  </si>
  <si>
    <t>Akelaitis</t>
  </si>
  <si>
    <t>Minna Rasanen</t>
  </si>
  <si>
    <t>FIN</t>
  </si>
  <si>
    <t>Giedrė Budnikaitė</t>
  </si>
  <si>
    <t>Ulle Aaslav - Kasik</t>
  </si>
  <si>
    <t>Vita Chernaja</t>
  </si>
  <si>
    <t>Siim Ounap</t>
  </si>
  <si>
    <t>Kart Jurisson</t>
  </si>
  <si>
    <t>Priit Matsi</t>
  </si>
  <si>
    <t>Stina Vool</t>
  </si>
  <si>
    <t>Olafs Klūdziņš</t>
  </si>
  <si>
    <t>Anita Reine</t>
  </si>
  <si>
    <t>Ilze Dombrovska</t>
  </si>
  <si>
    <t>Evelina Semoškaite</t>
  </si>
  <si>
    <t>Liisa Aaslav - Kasik</t>
  </si>
  <si>
    <t>Sandra Randyte</t>
  </si>
  <si>
    <t>Vitalija Jonaitiene</t>
  </si>
  <si>
    <t>Kai Kesa</t>
  </si>
  <si>
    <t>Ingrida Vaitkuvene</t>
  </si>
  <si>
    <t>Gundars Ošmucnieks</t>
  </si>
  <si>
    <t>Ott Reppo</t>
  </si>
  <si>
    <t>Ullar Krautmann</t>
  </si>
  <si>
    <t>Eriks Sterninieks</t>
  </si>
  <si>
    <t>Janne Uibopuu</t>
  </si>
  <si>
    <t>Reinis Ozoliņš</t>
  </si>
  <si>
    <t>Ansis Cakars</t>
  </si>
  <si>
    <t>Kristian Kallikivi</t>
  </si>
  <si>
    <t>?</t>
  </si>
  <si>
    <t>SC1 Juniors</t>
  </si>
  <si>
    <t>BJM (Bikejoring men) - Junior and Veteran</t>
  </si>
  <si>
    <t>Nordic class - Juniors and Veterans</t>
  </si>
  <si>
    <t>CCW (canicross women) - Juniors</t>
  </si>
  <si>
    <t>Baltic Cup 2011 - 3rd event - Estonian Championships - 5.1km all classes</t>
  </si>
  <si>
    <t>Marats Papitašvili</t>
  </si>
  <si>
    <t>Anna Bajer</t>
  </si>
  <si>
    <t>Agnieszka Rychwalska</t>
  </si>
  <si>
    <t>BC 2011</t>
  </si>
  <si>
    <t>Still fight for BC</t>
  </si>
  <si>
    <r>
      <t xml:space="preserve">Junior and Veteran standings - </t>
    </r>
    <r>
      <rPr>
        <b/>
        <sz val="11"/>
        <color indexed="10"/>
        <rFont val="Arial"/>
        <family val="2"/>
      </rPr>
      <t>BELOW</t>
    </r>
  </si>
  <si>
    <t>Anna Bayer</t>
  </si>
  <si>
    <t>Iza Cholcha</t>
  </si>
  <si>
    <t>Aleksandra Lominska</t>
  </si>
  <si>
    <t>Norbert Rudzki</t>
  </si>
  <si>
    <t>Michal Ners</t>
  </si>
  <si>
    <t>Demian Witkowski</t>
  </si>
  <si>
    <t>Tomasz Wysocki</t>
  </si>
  <si>
    <t>Maciey Budniczenko</t>
  </si>
  <si>
    <t>Michal Gieszczyk</t>
  </si>
  <si>
    <t>Maciey Lewandowski</t>
  </si>
  <si>
    <t>Wieslaw Choroszewski</t>
  </si>
  <si>
    <t>Anna Rodo</t>
  </si>
  <si>
    <t>Anita Owidzka</t>
  </si>
  <si>
    <t>Maria Peresada</t>
  </si>
  <si>
    <t>Anna Swistak</t>
  </si>
  <si>
    <t>Magdalena Palasinska</t>
  </si>
  <si>
    <t>Magdalena Legowik-Lewandowska</t>
  </si>
  <si>
    <t>Nina Witek</t>
  </si>
  <si>
    <t>Wiktoria Kuzma</t>
  </si>
  <si>
    <t>Bozena Kuzma</t>
  </si>
  <si>
    <t>BC 2011= season winner</t>
  </si>
</sst>
</file>

<file path=xl/styles.xml><?xml version="1.0" encoding="utf-8"?>
<styleSheet xmlns="http://schemas.openxmlformats.org/spreadsheetml/2006/main">
  <numFmts count="4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  <numFmt numFmtId="189" formatCode="h:mm:ss.00;@"/>
    <numFmt numFmtId="190" formatCode="h:mm:ss.0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09]h:mm:ss\ AM/PM"/>
    <numFmt numFmtId="196" formatCode="h:mm:ss;@"/>
    <numFmt numFmtId="197" formatCode="[$-409]dddd\,\ mmmm\ dd\,\ yyyy"/>
    <numFmt numFmtId="198" formatCode="hh:mm:ss"/>
    <numFmt numFmtId="199" formatCode="0.0"/>
    <numFmt numFmtId="200" formatCode="[h]:mm:ss;@"/>
    <numFmt numFmtId="201" formatCode="mm:ss.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0"/>
    </font>
    <font>
      <sz val="12"/>
      <name val="Arial"/>
      <family val="0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Calibri"/>
      <family val="0"/>
    </font>
    <font>
      <sz val="11"/>
      <name val="Calibri"/>
      <family val="0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 horizontal="center"/>
      <protection hidden="1"/>
    </xf>
    <xf numFmtId="0" fontId="8" fillId="34" borderId="1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hidden="1"/>
    </xf>
    <xf numFmtId="0" fontId="9" fillId="0" borderId="11" xfId="0" applyFont="1" applyFill="1" applyBorder="1" applyAlignment="1">
      <alignment/>
    </xf>
    <xf numFmtId="0" fontId="8" fillId="35" borderId="11" xfId="0" applyFont="1" applyFill="1" applyBorder="1" applyAlignment="1" applyProtection="1">
      <alignment horizontal="center"/>
      <protection locked="0"/>
    </xf>
    <xf numFmtId="0" fontId="7" fillId="35" borderId="11" xfId="0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>
      <alignment/>
    </xf>
    <xf numFmtId="0" fontId="8" fillId="35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 applyProtection="1">
      <alignment horizontal="center"/>
      <protection hidden="1"/>
    </xf>
    <xf numFmtId="0" fontId="8" fillId="34" borderId="11" xfId="0" applyFont="1" applyFill="1" applyBorder="1" applyAlignment="1" applyProtection="1">
      <alignment horizontal="center"/>
      <protection locked="0"/>
    </xf>
    <xf numFmtId="0" fontId="7" fillId="34" borderId="11" xfId="0" applyFont="1" applyFill="1" applyBorder="1" applyAlignment="1" applyProtection="1">
      <alignment horizontal="center"/>
      <protection hidden="1"/>
    </xf>
    <xf numFmtId="0" fontId="9" fillId="36" borderId="11" xfId="0" applyFont="1" applyFill="1" applyBorder="1" applyAlignment="1">
      <alignment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7" borderId="11" xfId="0" applyFont="1" applyFill="1" applyBorder="1" applyAlignment="1" applyProtection="1">
      <alignment horizontal="center"/>
      <protection locked="0"/>
    </xf>
    <xf numFmtId="0" fontId="7" fillId="37" borderId="11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33" borderId="0" xfId="0" applyFont="1" applyFill="1" applyBorder="1" applyAlignment="1" applyProtection="1">
      <alignment horizontal="left"/>
      <protection locked="0"/>
    </xf>
    <xf numFmtId="0" fontId="10" fillId="33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7" fillId="38" borderId="12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 wrapText="1"/>
    </xf>
    <xf numFmtId="0" fontId="7" fillId="38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34" borderId="13" xfId="0" applyFont="1" applyFill="1" applyBorder="1" applyAlignment="1" applyProtection="1">
      <alignment horizontal="left"/>
      <protection locked="0"/>
    </xf>
    <xf numFmtId="0" fontId="7" fillId="34" borderId="10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10" fillId="0" borderId="11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7" fillId="35" borderId="11" xfId="0" applyFont="1" applyFill="1" applyBorder="1" applyAlignment="1" applyProtection="1">
      <alignment horizontal="left"/>
      <protection locked="0"/>
    </xf>
    <xf numFmtId="0" fontId="7" fillId="35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7" fillId="40" borderId="10" xfId="0" applyFont="1" applyFill="1" applyBorder="1" applyAlignment="1">
      <alignment/>
    </xf>
    <xf numFmtId="0" fontId="10" fillId="0" borderId="11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35" borderId="13" xfId="0" applyFont="1" applyFill="1" applyBorder="1" applyAlignment="1" applyProtection="1">
      <alignment horizontal="left"/>
      <protection locked="0"/>
    </xf>
    <xf numFmtId="0" fontId="7" fillId="35" borderId="1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7" fillId="34" borderId="12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5" borderId="10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/>
    </xf>
    <xf numFmtId="0" fontId="10" fillId="39" borderId="0" xfId="0" applyFont="1" applyFill="1" applyBorder="1" applyAlignment="1">
      <alignment/>
    </xf>
    <xf numFmtId="0" fontId="10" fillId="39" borderId="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7" fillId="37" borderId="10" xfId="0" applyFont="1" applyFill="1" applyBorder="1" applyAlignment="1">
      <alignment/>
    </xf>
    <xf numFmtId="0" fontId="7" fillId="37" borderId="12" xfId="0" applyFont="1" applyFill="1" applyBorder="1" applyAlignment="1" applyProtection="1">
      <alignment horizontal="left"/>
      <protection locked="0"/>
    </xf>
    <xf numFmtId="0" fontId="7" fillId="37" borderId="11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20" fontId="7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60" applyFont="1" applyFill="1" applyAlignment="1">
      <alignment horizontal="center"/>
      <protection/>
    </xf>
    <xf numFmtId="0" fontId="0" fillId="0" borderId="0" xfId="60" applyFill="1">
      <alignment/>
      <protection/>
    </xf>
    <xf numFmtId="200" fontId="0" fillId="0" borderId="0" xfId="60" applyNumberFormat="1" applyFill="1">
      <alignment/>
      <protection/>
    </xf>
    <xf numFmtId="0" fontId="12" fillId="0" borderId="15" xfId="60" applyFont="1" applyFill="1" applyBorder="1">
      <alignment/>
      <protection/>
    </xf>
    <xf numFmtId="199" fontId="1" fillId="0" borderId="16" xfId="60" applyNumberFormat="1" applyFont="1" applyFill="1" applyBorder="1">
      <alignment/>
      <protection/>
    </xf>
    <xf numFmtId="2" fontId="0" fillId="0" borderId="0" xfId="60" applyNumberFormat="1" applyFill="1">
      <alignment/>
      <protection/>
    </xf>
    <xf numFmtId="0" fontId="12" fillId="0" borderId="17" xfId="60" applyFont="1" applyFill="1" applyBorder="1">
      <alignment/>
      <protection/>
    </xf>
    <xf numFmtId="0" fontId="5" fillId="0" borderId="18" xfId="60" applyFont="1" applyFill="1" applyBorder="1">
      <alignment/>
      <protection/>
    </xf>
    <xf numFmtId="0" fontId="5" fillId="0" borderId="11" xfId="60" applyFont="1" applyFill="1" applyBorder="1">
      <alignment/>
      <protection/>
    </xf>
    <xf numFmtId="200" fontId="5" fillId="0" borderId="19" xfId="60" applyNumberFormat="1" applyFont="1" applyFill="1" applyBorder="1">
      <alignment/>
      <protection/>
    </xf>
    <xf numFmtId="0" fontId="1" fillId="0" borderId="20" xfId="60" applyFont="1" applyFill="1" applyBorder="1">
      <alignment/>
      <protection/>
    </xf>
    <xf numFmtId="199" fontId="12" fillId="0" borderId="19" xfId="60" applyNumberFormat="1" applyFont="1" applyFill="1" applyBorder="1">
      <alignment/>
      <protection/>
    </xf>
    <xf numFmtId="2" fontId="5" fillId="0" borderId="11" xfId="60" applyNumberFormat="1" applyFont="1" applyFill="1" applyBorder="1" applyAlignment="1">
      <alignment wrapText="1"/>
      <protection/>
    </xf>
    <xf numFmtId="0" fontId="5" fillId="0" borderId="14" xfId="60" applyFont="1" applyFill="1" applyBorder="1">
      <alignment/>
      <protection/>
    </xf>
    <xf numFmtId="0" fontId="5" fillId="0" borderId="12" xfId="60" applyFont="1" applyFill="1" applyBorder="1">
      <alignment/>
      <protection/>
    </xf>
    <xf numFmtId="0" fontId="0" fillId="0" borderId="19" xfId="60" applyFill="1" applyBorder="1">
      <alignment/>
      <protection/>
    </xf>
    <xf numFmtId="0" fontId="1" fillId="0" borderId="21" xfId="60" applyFont="1" applyFill="1" applyBorder="1">
      <alignment/>
      <protection/>
    </xf>
    <xf numFmtId="0" fontId="1" fillId="0" borderId="21" xfId="60" applyFont="1" applyFill="1" applyBorder="1" applyAlignment="1">
      <alignment horizontal="right"/>
      <protection/>
    </xf>
    <xf numFmtId="2" fontId="0" fillId="0" borderId="13" xfId="60" applyNumberFormat="1" applyFill="1" applyBorder="1" applyAlignment="1">
      <alignment wrapText="1"/>
      <protection/>
    </xf>
    <xf numFmtId="0" fontId="1" fillId="0" borderId="19" xfId="60" applyFont="1" applyFill="1" applyBorder="1" applyAlignment="1">
      <alignment wrapText="1"/>
      <protection/>
    </xf>
    <xf numFmtId="0" fontId="1" fillId="0" borderId="21" xfId="60" applyFont="1" applyFill="1" applyBorder="1" applyAlignment="1">
      <alignment wrapText="1"/>
      <protection/>
    </xf>
    <xf numFmtId="0" fontId="0" fillId="0" borderId="22" xfId="60" applyFill="1" applyBorder="1">
      <alignment/>
      <protection/>
    </xf>
    <xf numFmtId="0" fontId="0" fillId="0" borderId="12" xfId="60" applyFill="1" applyBorder="1">
      <alignment/>
      <protection/>
    </xf>
    <xf numFmtId="0" fontId="0" fillId="0" borderId="11" xfId="60" applyFill="1" applyBorder="1" applyAlignment="1">
      <alignment wrapText="1"/>
      <protection/>
    </xf>
    <xf numFmtId="0" fontId="5" fillId="0" borderId="23" xfId="60" applyFont="1" applyFill="1" applyBorder="1">
      <alignment/>
      <protection/>
    </xf>
    <xf numFmtId="0" fontId="5" fillId="0" borderId="24" xfId="60" applyFont="1" applyFill="1" applyBorder="1">
      <alignment/>
      <protection/>
    </xf>
    <xf numFmtId="0" fontId="5" fillId="0" borderId="10" xfId="60" applyFont="1" applyFill="1" applyBorder="1">
      <alignment/>
      <protection/>
    </xf>
    <xf numFmtId="200" fontId="5" fillId="0" borderId="13" xfId="60" applyNumberFormat="1" applyFont="1" applyFill="1" applyBorder="1">
      <alignment/>
      <protection/>
    </xf>
    <xf numFmtId="0" fontId="12" fillId="0" borderId="21" xfId="60" applyFont="1" applyFill="1" applyBorder="1">
      <alignment/>
      <protection/>
    </xf>
    <xf numFmtId="199" fontId="12" fillId="0" borderId="13" xfId="60" applyNumberFormat="1" applyFont="1" applyFill="1" applyBorder="1">
      <alignment/>
      <protection/>
    </xf>
    <xf numFmtId="2" fontId="5" fillId="0" borderId="10" xfId="60" applyNumberFormat="1" applyFont="1" applyFill="1" applyBorder="1">
      <alignment/>
      <protection/>
    </xf>
    <xf numFmtId="0" fontId="5" fillId="0" borderId="19" xfId="60" applyFont="1" applyFill="1" applyBorder="1" applyAlignment="1">
      <alignment horizontal="right"/>
      <protection/>
    </xf>
    <xf numFmtId="20" fontId="5" fillId="0" borderId="10" xfId="60" applyNumberFormat="1" applyFont="1" applyFill="1" applyBorder="1">
      <alignment/>
      <protection/>
    </xf>
    <xf numFmtId="0" fontId="0" fillId="0" borderId="25" xfId="60" applyFill="1" applyBorder="1">
      <alignment/>
      <protection/>
    </xf>
    <xf numFmtId="0" fontId="1" fillId="0" borderId="0" xfId="60" applyFont="1" applyFill="1" applyBorder="1">
      <alignment/>
      <protection/>
    </xf>
    <xf numFmtId="0" fontId="1" fillId="0" borderId="0" xfId="60" applyFont="1" applyFill="1" applyBorder="1" applyAlignment="1">
      <alignment horizontal="right"/>
      <protection/>
    </xf>
    <xf numFmtId="2" fontId="0" fillId="0" borderId="0" xfId="60" applyNumberFormat="1" applyFill="1" applyBorder="1">
      <alignment/>
      <protection/>
    </xf>
    <xf numFmtId="0" fontId="1" fillId="0" borderId="15" xfId="60" applyFont="1" applyFill="1" applyBorder="1">
      <alignment/>
      <protection/>
    </xf>
    <xf numFmtId="199" fontId="1" fillId="0" borderId="16" xfId="60" applyNumberFormat="1" applyFont="1" applyFill="1" applyBorder="1">
      <alignment/>
      <protection/>
    </xf>
    <xf numFmtId="0" fontId="0" fillId="0" borderId="26" xfId="60" applyFill="1" applyBorder="1">
      <alignment/>
      <protection/>
    </xf>
    <xf numFmtId="0" fontId="0" fillId="0" borderId="27" xfId="60" applyFill="1" applyBorder="1">
      <alignment/>
      <protection/>
    </xf>
    <xf numFmtId="0" fontId="5" fillId="0" borderId="17" xfId="60" applyFont="1" applyFill="1" applyBorder="1">
      <alignment/>
      <protection/>
    </xf>
    <xf numFmtId="200" fontId="5" fillId="0" borderId="12" xfId="60" applyNumberFormat="1" applyFont="1" applyFill="1" applyBorder="1">
      <alignment/>
      <protection/>
    </xf>
    <xf numFmtId="0" fontId="12" fillId="0" borderId="22" xfId="60" applyFont="1" applyFill="1" applyBorder="1">
      <alignment/>
      <protection/>
    </xf>
    <xf numFmtId="199" fontId="12" fillId="0" borderId="12" xfId="60" applyNumberFormat="1" applyFont="1" applyFill="1" applyBorder="1">
      <alignment/>
      <protection/>
    </xf>
    <xf numFmtId="2" fontId="5" fillId="0" borderId="11" xfId="60" applyNumberFormat="1" applyFont="1" applyFill="1" applyBorder="1">
      <alignment/>
      <protection/>
    </xf>
    <xf numFmtId="0" fontId="5" fillId="0" borderId="14" xfId="60" applyFont="1" applyFill="1" applyBorder="1" applyAlignment="1">
      <alignment horizontal="right"/>
      <protection/>
    </xf>
    <xf numFmtId="20" fontId="5" fillId="0" borderId="11" xfId="60" applyNumberFormat="1" applyFont="1" applyFill="1" applyBorder="1">
      <alignment/>
      <protection/>
    </xf>
    <xf numFmtId="0" fontId="0" fillId="0" borderId="25" xfId="60" applyFont="1" applyFill="1" applyBorder="1">
      <alignment/>
      <protection/>
    </xf>
    <xf numFmtId="0" fontId="1" fillId="0" borderId="28" xfId="60" applyFont="1" applyFill="1" applyBorder="1">
      <alignment/>
      <protection/>
    </xf>
    <xf numFmtId="199" fontId="1" fillId="0" borderId="29" xfId="60" applyNumberFormat="1" applyFont="1" applyFill="1" applyBorder="1">
      <alignment/>
      <protection/>
    </xf>
    <xf numFmtId="0" fontId="5" fillId="0" borderId="23" xfId="60" applyFont="1" applyFill="1" applyBorder="1" applyAlignment="1">
      <alignment wrapText="1"/>
      <protection/>
    </xf>
    <xf numFmtId="0" fontId="5" fillId="0" borderId="27" xfId="60" applyFont="1" applyFill="1" applyBorder="1">
      <alignment/>
      <protection/>
    </xf>
    <xf numFmtId="200" fontId="5" fillId="0" borderId="26" xfId="60" applyNumberFormat="1" applyFont="1" applyFill="1" applyBorder="1">
      <alignment/>
      <protection/>
    </xf>
    <xf numFmtId="0" fontId="12" fillId="0" borderId="0" xfId="60" applyFont="1" applyFill="1" applyBorder="1">
      <alignment/>
      <protection/>
    </xf>
    <xf numFmtId="199" fontId="12" fillId="0" borderId="26" xfId="60" applyNumberFormat="1" applyFont="1" applyFill="1" applyBorder="1">
      <alignment/>
      <protection/>
    </xf>
    <xf numFmtId="2" fontId="5" fillId="0" borderId="27" xfId="60" applyNumberFormat="1" applyFont="1" applyFill="1" applyBorder="1">
      <alignment/>
      <protection/>
    </xf>
    <xf numFmtId="0" fontId="5" fillId="0" borderId="25" xfId="60" applyFont="1" applyFill="1" applyBorder="1" applyAlignment="1">
      <alignment horizontal="right"/>
      <protection/>
    </xf>
    <xf numFmtId="20" fontId="5" fillId="0" borderId="27" xfId="60" applyNumberFormat="1" applyFont="1" applyFill="1" applyBorder="1">
      <alignment/>
      <protection/>
    </xf>
    <xf numFmtId="0" fontId="0" fillId="0" borderId="30" xfId="60" applyFill="1" applyBorder="1">
      <alignment/>
      <protection/>
    </xf>
    <xf numFmtId="0" fontId="0" fillId="0" borderId="10" xfId="60" applyFill="1" applyBorder="1">
      <alignment/>
      <protection/>
    </xf>
    <xf numFmtId="0" fontId="5" fillId="0" borderId="30" xfId="60" applyFont="1" applyFill="1" applyBorder="1">
      <alignment/>
      <protection/>
    </xf>
    <xf numFmtId="200" fontId="5" fillId="0" borderId="31" xfId="60" applyNumberFormat="1" applyFont="1" applyFill="1" applyBorder="1">
      <alignment/>
      <protection/>
    </xf>
    <xf numFmtId="0" fontId="12" fillId="0" borderId="32" xfId="60" applyFont="1" applyFill="1" applyBorder="1">
      <alignment/>
      <protection/>
    </xf>
    <xf numFmtId="199" fontId="12" fillId="0" borderId="31" xfId="60" applyNumberFormat="1" applyFont="1" applyFill="1" applyBorder="1">
      <alignment/>
      <protection/>
    </xf>
    <xf numFmtId="2" fontId="5" fillId="0" borderId="30" xfId="60" applyNumberFormat="1" applyFont="1" applyFill="1" applyBorder="1">
      <alignment/>
      <protection/>
    </xf>
    <xf numFmtId="0" fontId="5" fillId="0" borderId="33" xfId="60" applyFont="1" applyFill="1" applyBorder="1" applyAlignment="1">
      <alignment horizontal="right"/>
      <protection/>
    </xf>
    <xf numFmtId="20" fontId="5" fillId="0" borderId="30" xfId="60" applyNumberFormat="1" applyFont="1" applyFill="1" applyBorder="1">
      <alignment/>
      <protection/>
    </xf>
    <xf numFmtId="0" fontId="0" fillId="0" borderId="33" xfId="60" applyFill="1" applyBorder="1">
      <alignment/>
      <protection/>
    </xf>
    <xf numFmtId="0" fontId="1" fillId="0" borderId="32" xfId="60" applyFont="1" applyFill="1" applyBorder="1">
      <alignment/>
      <protection/>
    </xf>
    <xf numFmtId="0" fontId="1" fillId="0" borderId="32" xfId="60" applyFont="1" applyFill="1" applyBorder="1" applyAlignment="1">
      <alignment horizontal="right"/>
      <protection/>
    </xf>
    <xf numFmtId="2" fontId="0" fillId="0" borderId="32" xfId="60" applyNumberFormat="1" applyFill="1" applyBorder="1">
      <alignment/>
      <protection/>
    </xf>
    <xf numFmtId="0" fontId="1" fillId="0" borderId="34" xfId="60" applyFont="1" applyFill="1" applyBorder="1">
      <alignment/>
      <protection/>
    </xf>
    <xf numFmtId="0" fontId="1" fillId="0" borderId="24" xfId="60" applyFont="1" applyFill="1" applyBorder="1">
      <alignment/>
      <protection/>
    </xf>
    <xf numFmtId="0" fontId="0" fillId="0" borderId="31" xfId="60" applyFill="1" applyBorder="1">
      <alignment/>
      <protection/>
    </xf>
    <xf numFmtId="0" fontId="1" fillId="0" borderId="0" xfId="60" applyFont="1" applyFill="1">
      <alignment/>
      <protection/>
    </xf>
    <xf numFmtId="199" fontId="1" fillId="0" borderId="0" xfId="60" applyNumberFormat="1" applyFont="1" applyFill="1">
      <alignment/>
      <protection/>
    </xf>
    <xf numFmtId="0" fontId="1" fillId="0" borderId="0" xfId="60" applyFont="1" applyFill="1">
      <alignment/>
      <protection/>
    </xf>
    <xf numFmtId="0" fontId="1" fillId="0" borderId="0" xfId="60" applyFont="1" applyFill="1" applyAlignment="1">
      <alignment horizontal="right"/>
      <protection/>
    </xf>
    <xf numFmtId="0" fontId="5" fillId="0" borderId="0" xfId="60" applyFont="1" applyFill="1">
      <alignment/>
      <protection/>
    </xf>
    <xf numFmtId="200" fontId="5" fillId="0" borderId="0" xfId="60" applyNumberFormat="1" applyFont="1" applyFill="1" applyBorder="1">
      <alignment/>
      <protection/>
    </xf>
    <xf numFmtId="199" fontId="12" fillId="0" borderId="0" xfId="60" applyNumberFormat="1" applyFont="1" applyFill="1" applyBorder="1">
      <alignment/>
      <protection/>
    </xf>
    <xf numFmtId="2" fontId="5" fillId="0" borderId="0" xfId="60" applyNumberFormat="1" applyFont="1" applyFill="1" applyBorder="1">
      <alignment/>
      <protection/>
    </xf>
    <xf numFmtId="0" fontId="13" fillId="0" borderId="0" xfId="60" applyFont="1" applyFill="1" applyAlignment="1">
      <alignment horizontal="center"/>
      <protection/>
    </xf>
    <xf numFmtId="200" fontId="5" fillId="0" borderId="10" xfId="60" applyNumberFormat="1" applyFont="1" applyFill="1" applyBorder="1">
      <alignment/>
      <protection/>
    </xf>
    <xf numFmtId="0" fontId="12" fillId="0" borderId="19" xfId="60" applyFont="1" applyFill="1" applyBorder="1">
      <alignment/>
      <protection/>
    </xf>
    <xf numFmtId="199" fontId="12" fillId="0" borderId="21" xfId="60" applyNumberFormat="1" applyFont="1" applyFill="1" applyBorder="1">
      <alignment/>
      <protection/>
    </xf>
    <xf numFmtId="2" fontId="0" fillId="0" borderId="21" xfId="60" applyNumberFormat="1" applyFill="1" applyBorder="1">
      <alignment/>
      <protection/>
    </xf>
    <xf numFmtId="0" fontId="1" fillId="0" borderId="16" xfId="60" applyFont="1" applyFill="1" applyBorder="1">
      <alignment/>
      <protection/>
    </xf>
    <xf numFmtId="0" fontId="0" fillId="0" borderId="13" xfId="60" applyFill="1" applyBorder="1">
      <alignment/>
      <protection/>
    </xf>
    <xf numFmtId="0" fontId="0" fillId="0" borderId="11" xfId="60" applyFill="1" applyBorder="1">
      <alignment/>
      <protection/>
    </xf>
    <xf numFmtId="200" fontId="5" fillId="0" borderId="27" xfId="60" applyNumberFormat="1" applyFont="1" applyFill="1" applyBorder="1">
      <alignment/>
      <protection/>
    </xf>
    <xf numFmtId="0" fontId="12" fillId="0" borderId="25" xfId="60" applyFont="1" applyFill="1" applyBorder="1">
      <alignment/>
      <protection/>
    </xf>
    <xf numFmtId="0" fontId="1" fillId="0" borderId="29" xfId="60" applyFont="1" applyFill="1" applyBorder="1">
      <alignment/>
      <protection/>
    </xf>
    <xf numFmtId="0" fontId="5" fillId="0" borderId="19" xfId="60" applyFont="1" applyFill="1" applyBorder="1">
      <alignment/>
      <protection/>
    </xf>
    <xf numFmtId="0" fontId="5" fillId="0" borderId="25" xfId="60" applyFont="1" applyFill="1" applyBorder="1">
      <alignment/>
      <protection/>
    </xf>
    <xf numFmtId="0" fontId="12" fillId="0" borderId="33" xfId="60" applyFont="1" applyFill="1" applyBorder="1">
      <alignment/>
      <protection/>
    </xf>
    <xf numFmtId="200" fontId="5" fillId="0" borderId="30" xfId="60" applyNumberFormat="1" applyFont="1" applyFill="1" applyBorder="1">
      <alignment/>
      <protection/>
    </xf>
    <xf numFmtId="199" fontId="12" fillId="0" borderId="32" xfId="60" applyNumberFormat="1" applyFont="1" applyFill="1" applyBorder="1">
      <alignment/>
      <protection/>
    </xf>
    <xf numFmtId="20" fontId="5" fillId="0" borderId="30" xfId="60" applyNumberFormat="1" applyFont="1" applyFill="1" applyBorder="1" quotePrefix="1">
      <alignment/>
      <protection/>
    </xf>
    <xf numFmtId="199" fontId="1" fillId="0" borderId="24" xfId="60" applyNumberFormat="1" applyFont="1" applyFill="1" applyBorder="1">
      <alignment/>
      <protection/>
    </xf>
    <xf numFmtId="200" fontId="5" fillId="0" borderId="0" xfId="60" applyNumberFormat="1" applyFont="1" applyFill="1">
      <alignment/>
      <protection/>
    </xf>
    <xf numFmtId="0" fontId="12" fillId="0" borderId="0" xfId="60" applyFont="1" applyFill="1">
      <alignment/>
      <protection/>
    </xf>
    <xf numFmtId="199" fontId="12" fillId="0" borderId="0" xfId="60" applyNumberFormat="1" applyFont="1" applyFill="1">
      <alignment/>
      <protection/>
    </xf>
    <xf numFmtId="2" fontId="5" fillId="0" borderId="0" xfId="60" applyNumberFormat="1" applyFont="1" applyFill="1">
      <alignment/>
      <protection/>
    </xf>
    <xf numFmtId="0" fontId="5" fillId="0" borderId="35" xfId="60" applyFont="1" applyFill="1" applyBorder="1">
      <alignment/>
      <protection/>
    </xf>
    <xf numFmtId="200" fontId="5" fillId="0" borderId="21" xfId="60" applyNumberFormat="1" applyFont="1" applyFill="1" applyBorder="1">
      <alignment/>
      <protection/>
    </xf>
    <xf numFmtId="0" fontId="5" fillId="0" borderId="21" xfId="60" applyFont="1" applyFill="1" applyBorder="1" applyAlignment="1">
      <alignment horizontal="right"/>
      <protection/>
    </xf>
    <xf numFmtId="0" fontId="0" fillId="0" borderId="21" xfId="60" applyFill="1" applyBorder="1">
      <alignment/>
      <protection/>
    </xf>
    <xf numFmtId="0" fontId="0" fillId="41" borderId="10" xfId="60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 applyBorder="1" applyAlignment="1">
      <alignment horizontal="right"/>
      <protection/>
    </xf>
    <xf numFmtId="20" fontId="5" fillId="0" borderId="0" xfId="60" applyNumberFormat="1" applyFont="1" applyFill="1" applyBorder="1">
      <alignment/>
      <protection/>
    </xf>
    <xf numFmtId="0" fontId="0" fillId="0" borderId="0" xfId="60" applyFill="1" applyBorder="1">
      <alignment/>
      <protection/>
    </xf>
    <xf numFmtId="0" fontId="0" fillId="36" borderId="27" xfId="60" applyFill="1" applyBorder="1">
      <alignment/>
      <protection/>
    </xf>
    <xf numFmtId="0" fontId="0" fillId="41" borderId="27" xfId="60" applyFill="1" applyBorder="1">
      <alignment/>
      <protection/>
    </xf>
    <xf numFmtId="20" fontId="0" fillId="0" borderId="0" xfId="60" applyNumberFormat="1" applyFill="1" applyBorder="1">
      <alignment/>
      <protection/>
    </xf>
    <xf numFmtId="21" fontId="0" fillId="0" borderId="0" xfId="60" applyNumberFormat="1" applyFill="1" applyBorder="1">
      <alignment/>
      <protection/>
    </xf>
    <xf numFmtId="0" fontId="5" fillId="0" borderId="33" xfId="60" applyFont="1" applyFill="1" applyBorder="1">
      <alignment/>
      <protection/>
    </xf>
    <xf numFmtId="200" fontId="5" fillId="0" borderId="32" xfId="60" applyNumberFormat="1" applyFont="1" applyFill="1" applyBorder="1">
      <alignment/>
      <protection/>
    </xf>
    <xf numFmtId="0" fontId="0" fillId="0" borderId="32" xfId="60" applyFill="1" applyBorder="1">
      <alignment/>
      <protection/>
    </xf>
    <xf numFmtId="0" fontId="6" fillId="0" borderId="17" xfId="60" applyFont="1" applyFill="1" applyBorder="1">
      <alignment/>
      <protection/>
    </xf>
    <xf numFmtId="1" fontId="5" fillId="0" borderId="19" xfId="60" applyNumberFormat="1" applyFont="1" applyFill="1" applyBorder="1">
      <alignment/>
      <protection/>
    </xf>
    <xf numFmtId="1" fontId="12" fillId="0" borderId="19" xfId="60" applyNumberFormat="1" applyFont="1" applyFill="1" applyBorder="1">
      <alignment/>
      <protection/>
    </xf>
    <xf numFmtId="199" fontId="1" fillId="0" borderId="36" xfId="60" applyNumberFormat="1" applyFont="1" applyFill="1" applyBorder="1">
      <alignment/>
      <protection/>
    </xf>
    <xf numFmtId="0" fontId="5" fillId="0" borderId="27" xfId="60" applyFont="1" applyFill="1" applyBorder="1" applyAlignment="1">
      <alignment horizontal="right"/>
      <protection/>
    </xf>
    <xf numFmtId="20" fontId="0" fillId="0" borderId="27" xfId="60" applyNumberFormat="1" applyFill="1" applyBorder="1">
      <alignment/>
      <protection/>
    </xf>
    <xf numFmtId="199" fontId="1" fillId="0" borderId="0" xfId="60" applyNumberFormat="1" applyFont="1" applyFill="1" applyBorder="1">
      <alignment/>
      <protection/>
    </xf>
    <xf numFmtId="0" fontId="5" fillId="0" borderId="30" xfId="60" applyFont="1" applyFill="1" applyBorder="1" applyAlignment="1">
      <alignment horizontal="right"/>
      <protection/>
    </xf>
    <xf numFmtId="199" fontId="1" fillId="0" borderId="35" xfId="60" applyNumberFormat="1" applyFont="1" applyFill="1" applyBorder="1">
      <alignment/>
      <protection/>
    </xf>
    <xf numFmtId="0" fontId="5" fillId="0" borderId="10" xfId="60" applyFont="1" applyFill="1" applyBorder="1" applyAlignment="1">
      <alignment horizontal="right"/>
      <protection/>
    </xf>
    <xf numFmtId="2" fontId="0" fillId="0" borderId="13" xfId="60" applyNumberFormat="1" applyFill="1" applyBorder="1">
      <alignment/>
      <protection/>
    </xf>
    <xf numFmtId="0" fontId="1" fillId="0" borderId="36" xfId="60" applyFont="1" applyFill="1" applyBorder="1">
      <alignment/>
      <protection/>
    </xf>
    <xf numFmtId="2" fontId="0" fillId="0" borderId="26" xfId="60" applyNumberFormat="1" applyFill="1" applyBorder="1">
      <alignment/>
      <protection/>
    </xf>
    <xf numFmtId="0" fontId="12" fillId="0" borderId="24" xfId="60" applyFont="1" applyFill="1" applyBorder="1">
      <alignment/>
      <protection/>
    </xf>
    <xf numFmtId="200" fontId="5" fillId="0" borderId="22" xfId="60" applyNumberFormat="1" applyFont="1" applyFill="1" applyBorder="1">
      <alignment/>
      <protection/>
    </xf>
    <xf numFmtId="0" fontId="12" fillId="0" borderId="14" xfId="60" applyFont="1" applyFill="1" applyBorder="1">
      <alignment/>
      <protection/>
    </xf>
    <xf numFmtId="2" fontId="0" fillId="0" borderId="31" xfId="60" applyNumberFormat="1" applyFill="1" applyBorder="1">
      <alignment/>
      <protection/>
    </xf>
    <xf numFmtId="0" fontId="1" fillId="0" borderId="35" xfId="60" applyFont="1" applyFill="1" applyBorder="1">
      <alignment/>
      <protection/>
    </xf>
    <xf numFmtId="0" fontId="0" fillId="0" borderId="27" xfId="60" applyFill="1" applyBorder="1" applyAlignment="1">
      <alignment wrapText="1"/>
      <protection/>
    </xf>
    <xf numFmtId="0" fontId="5" fillId="0" borderId="13" xfId="60" applyFont="1" applyFill="1" applyBorder="1" applyAlignment="1">
      <alignment horizontal="right"/>
      <protection/>
    </xf>
    <xf numFmtId="0" fontId="5" fillId="0" borderId="26" xfId="60" applyFont="1" applyFill="1" applyBorder="1" applyAlignment="1">
      <alignment horizontal="right"/>
      <protection/>
    </xf>
    <xf numFmtId="0" fontId="5" fillId="0" borderId="17" xfId="60" applyFont="1" applyFill="1" applyBorder="1" applyAlignment="1">
      <alignment wrapText="1"/>
      <protection/>
    </xf>
    <xf numFmtId="0" fontId="5" fillId="36" borderId="18" xfId="60" applyFont="1" applyFill="1" applyBorder="1">
      <alignment/>
      <protection/>
    </xf>
    <xf numFmtId="0" fontId="5" fillId="0" borderId="32" xfId="60" applyFont="1" applyFill="1" applyBorder="1">
      <alignment/>
      <protection/>
    </xf>
    <xf numFmtId="0" fontId="5" fillId="0" borderId="31" xfId="60" applyFont="1" applyFill="1" applyBorder="1" applyAlignment="1">
      <alignment horizontal="right"/>
      <protection/>
    </xf>
    <xf numFmtId="0" fontId="0" fillId="36" borderId="30" xfId="60" applyFill="1" applyBorder="1">
      <alignment/>
      <protection/>
    </xf>
    <xf numFmtId="0" fontId="5" fillId="0" borderId="0" xfId="60" applyFont="1" applyFill="1" applyBorder="1" applyAlignment="1">
      <alignment wrapText="1"/>
      <protection/>
    </xf>
    <xf numFmtId="0" fontId="12" fillId="0" borderId="17" xfId="60" applyFont="1" applyFill="1" applyBorder="1" applyAlignment="1">
      <alignment wrapText="1"/>
      <protection/>
    </xf>
    <xf numFmtId="0" fontId="5" fillId="41" borderId="35" xfId="60" applyFont="1" applyFill="1" applyBorder="1">
      <alignment/>
      <protection/>
    </xf>
    <xf numFmtId="0" fontId="5" fillId="36" borderId="35" xfId="60" applyFont="1" applyFill="1" applyBorder="1">
      <alignment/>
      <protection/>
    </xf>
    <xf numFmtId="47" fontId="0" fillId="0" borderId="0" xfId="60" applyNumberFormat="1" applyFill="1" applyBorder="1">
      <alignment/>
      <protection/>
    </xf>
    <xf numFmtId="0" fontId="1" fillId="0" borderId="27" xfId="60" applyFont="1" applyFill="1" applyBorder="1">
      <alignment/>
      <protection/>
    </xf>
    <xf numFmtId="0" fontId="5" fillId="0" borderId="11" xfId="60" applyFont="1" applyFill="1" applyBorder="1" applyAlignment="1">
      <alignment horizontal="right"/>
      <protection/>
    </xf>
    <xf numFmtId="20" fontId="0" fillId="0" borderId="11" xfId="60" applyNumberFormat="1" applyFill="1" applyBorder="1">
      <alignment/>
      <protection/>
    </xf>
    <xf numFmtId="0" fontId="0" fillId="41" borderId="30" xfId="60" applyFill="1" applyBorder="1">
      <alignment/>
      <protection/>
    </xf>
    <xf numFmtId="0" fontId="1" fillId="0" borderId="19" xfId="60" applyFont="1" applyFill="1" applyBorder="1">
      <alignment/>
      <protection/>
    </xf>
    <xf numFmtId="200" fontId="1" fillId="0" borderId="13" xfId="60" applyNumberFormat="1" applyFont="1" applyFill="1" applyBorder="1">
      <alignment/>
      <protection/>
    </xf>
    <xf numFmtId="0" fontId="1" fillId="0" borderId="14" xfId="60" applyFont="1" applyFill="1" applyBorder="1">
      <alignment/>
      <protection/>
    </xf>
    <xf numFmtId="199" fontId="1" fillId="0" borderId="22" xfId="60" applyNumberFormat="1" applyFont="1" applyFill="1" applyBorder="1">
      <alignment/>
      <protection/>
    </xf>
    <xf numFmtId="2" fontId="1" fillId="0" borderId="22" xfId="60" applyNumberFormat="1" applyFont="1" applyFill="1" applyBorder="1">
      <alignment/>
      <protection/>
    </xf>
    <xf numFmtId="0" fontId="1" fillId="0" borderId="12" xfId="60" applyFont="1" applyFill="1" applyBorder="1">
      <alignment/>
      <protection/>
    </xf>
    <xf numFmtId="0" fontId="1" fillId="0" borderId="11" xfId="60" applyFont="1" applyFill="1" applyBorder="1">
      <alignment/>
      <protection/>
    </xf>
    <xf numFmtId="20" fontId="0" fillId="0" borderId="21" xfId="60" applyNumberFormat="1" applyFill="1" applyBorder="1">
      <alignment/>
      <protection/>
    </xf>
    <xf numFmtId="200" fontId="0" fillId="0" borderId="10" xfId="60" applyNumberFormat="1" applyFont="1" applyFill="1" applyBorder="1">
      <alignment/>
      <protection/>
    </xf>
    <xf numFmtId="20" fontId="0" fillId="0" borderId="19" xfId="60" applyNumberFormat="1" applyFont="1" applyFill="1" applyBorder="1">
      <alignment/>
      <protection/>
    </xf>
    <xf numFmtId="199" fontId="0" fillId="0" borderId="21" xfId="60" applyNumberFormat="1" applyFont="1" applyFill="1" applyBorder="1">
      <alignment/>
      <protection/>
    </xf>
    <xf numFmtId="0" fontId="0" fillId="0" borderId="13" xfId="60" applyFont="1" applyFill="1" applyBorder="1">
      <alignment/>
      <protection/>
    </xf>
    <xf numFmtId="47" fontId="1" fillId="0" borderId="21" xfId="60" applyNumberFormat="1" applyFont="1" applyFill="1" applyBorder="1">
      <alignment/>
      <protection/>
    </xf>
    <xf numFmtId="20" fontId="0" fillId="0" borderId="32" xfId="60" applyNumberFormat="1" applyFill="1" applyBorder="1">
      <alignment/>
      <protection/>
    </xf>
    <xf numFmtId="200" fontId="0" fillId="0" borderId="11" xfId="60" applyNumberFormat="1" applyFont="1" applyFill="1" applyBorder="1">
      <alignment/>
      <protection/>
    </xf>
    <xf numFmtId="20" fontId="0" fillId="0" borderId="33" xfId="60" applyNumberFormat="1" applyFont="1" applyFill="1" applyBorder="1">
      <alignment/>
      <protection/>
    </xf>
    <xf numFmtId="199" fontId="0" fillId="0" borderId="32" xfId="60" applyNumberFormat="1" applyFont="1" applyFill="1" applyBorder="1">
      <alignment/>
      <protection/>
    </xf>
    <xf numFmtId="0" fontId="0" fillId="0" borderId="31" xfId="60" applyFont="1" applyFill="1" applyBorder="1">
      <alignment/>
      <protection/>
    </xf>
    <xf numFmtId="47" fontId="1" fillId="0" borderId="32" xfId="60" applyNumberFormat="1" applyFont="1" applyFill="1" applyBorder="1">
      <alignment/>
      <protection/>
    </xf>
    <xf numFmtId="0" fontId="0" fillId="0" borderId="19" xfId="60" applyFont="1" applyFill="1" applyBorder="1">
      <alignment/>
      <protection/>
    </xf>
    <xf numFmtId="200" fontId="0" fillId="0" borderId="30" xfId="60" applyNumberFormat="1" applyFont="1" applyFill="1" applyBorder="1">
      <alignment/>
      <protection/>
    </xf>
    <xf numFmtId="200" fontId="0" fillId="0" borderId="27" xfId="60" applyNumberFormat="1" applyFont="1" applyFill="1" applyBorder="1">
      <alignment/>
      <protection/>
    </xf>
    <xf numFmtId="20" fontId="0" fillId="0" borderId="25" xfId="60" applyNumberFormat="1" applyFont="1" applyFill="1" applyBorder="1">
      <alignment/>
      <protection/>
    </xf>
    <xf numFmtId="199" fontId="0" fillId="0" borderId="0" xfId="60" applyNumberFormat="1" applyFont="1" applyFill="1" applyBorder="1">
      <alignment/>
      <protection/>
    </xf>
    <xf numFmtId="0" fontId="0" fillId="0" borderId="26" xfId="60" applyFont="1" applyFill="1" applyBorder="1">
      <alignment/>
      <protection/>
    </xf>
    <xf numFmtId="47" fontId="1" fillId="0" borderId="0" xfId="60" applyNumberFormat="1" applyFont="1" applyFill="1" applyBorder="1">
      <alignment/>
      <protection/>
    </xf>
    <xf numFmtId="0" fontId="0" fillId="0" borderId="14" xfId="60" applyFill="1" applyBorder="1">
      <alignment/>
      <protection/>
    </xf>
    <xf numFmtId="200" fontId="0" fillId="0" borderId="12" xfId="60" applyNumberFormat="1" applyFont="1" applyFill="1" applyBorder="1">
      <alignment/>
      <protection/>
    </xf>
    <xf numFmtId="20" fontId="0" fillId="0" borderId="14" xfId="60" applyNumberFormat="1" applyFont="1" applyFill="1" applyBorder="1">
      <alignment/>
      <protection/>
    </xf>
    <xf numFmtId="199" fontId="0" fillId="0" borderId="22" xfId="60" applyNumberFormat="1" applyFont="1" applyFill="1" applyBorder="1">
      <alignment/>
      <protection/>
    </xf>
    <xf numFmtId="0" fontId="0" fillId="0" borderId="22" xfId="60" applyFont="1" applyFill="1" applyBorder="1">
      <alignment/>
      <protection/>
    </xf>
    <xf numFmtId="2" fontId="0" fillId="0" borderId="0" xfId="60" applyNumberFormat="1" applyFont="1" applyFill="1">
      <alignment/>
      <protection/>
    </xf>
    <xf numFmtId="0" fontId="9" fillId="0" borderId="0" xfId="0" applyFont="1" applyFill="1" applyBorder="1" applyAlignment="1">
      <alignment wrapText="1"/>
    </xf>
    <xf numFmtId="0" fontId="9" fillId="39" borderId="0" xfId="0" applyFont="1" applyFill="1" applyBorder="1" applyAlignment="1">
      <alignment/>
    </xf>
    <xf numFmtId="0" fontId="10" fillId="39" borderId="0" xfId="0" applyFont="1" applyFill="1" applyBorder="1" applyAlignment="1">
      <alignment horizontal="center"/>
    </xf>
    <xf numFmtId="0" fontId="9" fillId="39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0" xfId="58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15" fillId="0" borderId="11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left" vertical="center" wrapText="1"/>
      <protection/>
    </xf>
    <xf numFmtId="49" fontId="5" fillId="0" borderId="11" xfId="58" applyNumberFormat="1" applyFont="1" applyBorder="1" applyAlignment="1">
      <alignment horizontal="center" vertical="center" wrapText="1"/>
      <protection/>
    </xf>
    <xf numFmtId="201" fontId="5" fillId="0" borderId="11" xfId="58" applyNumberFormat="1" applyFont="1" applyBorder="1" applyAlignment="1">
      <alignment horizontal="center" vertical="center" wrapText="1"/>
      <protection/>
    </xf>
    <xf numFmtId="0" fontId="5" fillId="0" borderId="11" xfId="58" applyNumberFormat="1" applyFont="1" applyBorder="1" applyAlignment="1">
      <alignment horizontal="center" vertical="center" wrapText="1"/>
      <protection/>
    </xf>
    <xf numFmtId="201" fontId="12" fillId="0" borderId="11" xfId="58" applyNumberFormat="1" applyFont="1" applyBorder="1" applyAlignment="1">
      <alignment horizontal="center" vertical="center" wrapText="1"/>
      <protection/>
    </xf>
    <xf numFmtId="21" fontId="5" fillId="0" borderId="11" xfId="58" applyNumberFormat="1" applyFont="1" applyBorder="1" applyAlignment="1">
      <alignment horizontal="center" vertical="center" wrapText="1"/>
      <protection/>
    </xf>
    <xf numFmtId="21" fontId="12" fillId="0" borderId="11" xfId="58" applyNumberFormat="1" applyFont="1" applyBorder="1" applyAlignment="1">
      <alignment horizontal="center" vertical="center" wrapText="1"/>
      <protection/>
    </xf>
    <xf numFmtId="0" fontId="5" fillId="0" borderId="0" xfId="58" applyAlignment="1">
      <alignment horizontal="left" vertical="center"/>
      <protection/>
    </xf>
    <xf numFmtId="49" fontId="5" fillId="0" borderId="11" xfId="58" applyNumberFormat="1" applyBorder="1" applyAlignment="1">
      <alignment horizontal="center" vertical="center" wrapText="1"/>
      <protection/>
    </xf>
    <xf numFmtId="0" fontId="15" fillId="0" borderId="0" xfId="58" applyFont="1" applyAlignment="1">
      <alignment horizontal="center" vertical="center"/>
      <protection/>
    </xf>
    <xf numFmtId="0" fontId="12" fillId="0" borderId="0" xfId="58" applyFont="1" applyAlignment="1">
      <alignment horizontal="center" vertical="center"/>
      <protection/>
    </xf>
    <xf numFmtId="49" fontId="5" fillId="0" borderId="0" xfId="58" applyNumberFormat="1" applyAlignment="1">
      <alignment horizontal="center" vertical="center"/>
      <protection/>
    </xf>
    <xf numFmtId="0" fontId="12" fillId="0" borderId="11" xfId="58" applyNumberFormat="1" applyFont="1" applyBorder="1" applyAlignment="1">
      <alignment horizontal="center" vertical="center" wrapText="1"/>
      <protection/>
    </xf>
    <xf numFmtId="0" fontId="0" fillId="0" borderId="0" xfId="59">
      <alignment/>
      <protection/>
    </xf>
    <xf numFmtId="0" fontId="1" fillId="0" borderId="0" xfId="59" applyFont="1">
      <alignment/>
      <protection/>
    </xf>
    <xf numFmtId="0" fontId="1" fillId="0" borderId="32" xfId="59" applyFont="1" applyBorder="1">
      <alignment/>
      <protection/>
    </xf>
    <xf numFmtId="0" fontId="0" fillId="0" borderId="32" xfId="59" applyBorder="1">
      <alignment/>
      <protection/>
    </xf>
    <xf numFmtId="0" fontId="16" fillId="42" borderId="0" xfId="59" applyFont="1" applyFill="1">
      <alignment/>
      <protection/>
    </xf>
    <xf numFmtId="0" fontId="1" fillId="42" borderId="0" xfId="59" applyFont="1" applyFill="1">
      <alignment/>
      <protection/>
    </xf>
    <xf numFmtId="0" fontId="0" fillId="0" borderId="0" xfId="59" applyFont="1">
      <alignment/>
      <protection/>
    </xf>
    <xf numFmtId="0" fontId="1" fillId="43" borderId="37" xfId="59" applyFont="1" applyFill="1" applyBorder="1" applyAlignment="1">
      <alignment horizontal="center" vertical="top" wrapText="1"/>
      <protection/>
    </xf>
    <xf numFmtId="0" fontId="0" fillId="43" borderId="37" xfId="59" applyFont="1" applyFill="1" applyBorder="1" applyAlignment="1">
      <alignment horizontal="center" vertical="top" wrapText="1"/>
      <protection/>
    </xf>
    <xf numFmtId="198" fontId="1" fillId="43" borderId="37" xfId="59" applyNumberFormat="1" applyFont="1" applyFill="1" applyBorder="1" applyAlignment="1">
      <alignment horizontal="center" vertical="top" wrapText="1"/>
      <protection/>
    </xf>
    <xf numFmtId="0" fontId="17" fillId="0" borderId="37" xfId="59" applyFont="1" applyBorder="1" applyAlignment="1">
      <alignment horizontal="center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0" fontId="0" fillId="0" borderId="11" xfId="59" applyFont="1" applyFill="1" applyBorder="1" applyAlignment="1">
      <alignment horizontal="center" vertical="center" wrapText="1"/>
      <protection/>
    </xf>
    <xf numFmtId="0" fontId="0" fillId="0" borderId="11" xfId="59" applyFont="1" applyFill="1" applyBorder="1" applyAlignment="1">
      <alignment horizontal="center" vertical="center" wrapText="1"/>
      <protection/>
    </xf>
    <xf numFmtId="198" fontId="0" fillId="0" borderId="37" xfId="59" applyNumberFormat="1" applyBorder="1">
      <alignment/>
      <protection/>
    </xf>
    <xf numFmtId="198" fontId="1" fillId="0" borderId="37" xfId="59" applyNumberFormat="1" applyFont="1" applyBorder="1">
      <alignment/>
      <protection/>
    </xf>
    <xf numFmtId="0" fontId="0" fillId="0" borderId="37" xfId="59" applyBorder="1">
      <alignment/>
      <protection/>
    </xf>
    <xf numFmtId="0" fontId="17" fillId="0" borderId="0" xfId="59" applyFont="1" applyBorder="1" applyAlignment="1">
      <alignment horizontal="center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0" fontId="0" fillId="0" borderId="0" xfId="59" applyFont="1" applyFill="1" applyBorder="1" applyAlignment="1">
      <alignment horizontal="center" vertical="center" wrapText="1"/>
      <protection/>
    </xf>
    <xf numFmtId="0" fontId="0" fillId="0" borderId="0" xfId="59" applyFont="1" applyFill="1" applyBorder="1" applyAlignment="1">
      <alignment horizontal="center" vertical="center" wrapText="1"/>
      <protection/>
    </xf>
    <xf numFmtId="198" fontId="0" fillId="0" borderId="0" xfId="59" applyNumberFormat="1" applyBorder="1">
      <alignment/>
      <protection/>
    </xf>
    <xf numFmtId="198" fontId="1" fillId="0" borderId="0" xfId="59" applyNumberFormat="1" applyFont="1" applyBorder="1">
      <alignment/>
      <protection/>
    </xf>
    <xf numFmtId="0" fontId="0" fillId="0" borderId="0" xfId="59" applyBorder="1">
      <alignment/>
      <protection/>
    </xf>
    <xf numFmtId="0" fontId="0" fillId="0" borderId="11" xfId="59" applyFont="1" applyBorder="1" applyAlignment="1">
      <alignment horizontal="center" vertical="center" wrapText="1"/>
      <protection/>
    </xf>
    <xf numFmtId="0" fontId="18" fillId="42" borderId="0" xfId="59" applyFont="1" applyFill="1">
      <alignment/>
      <protection/>
    </xf>
    <xf numFmtId="0" fontId="0" fillId="39" borderId="11" xfId="59" applyFont="1" applyFill="1" applyBorder="1" applyAlignment="1">
      <alignment horizontal="center" vertical="center" wrapText="1"/>
      <protection/>
    </xf>
    <xf numFmtId="198" fontId="0" fillId="0" borderId="11" xfId="59" applyNumberFormat="1" applyBorder="1">
      <alignment/>
      <protection/>
    </xf>
    <xf numFmtId="0" fontId="17" fillId="0" borderId="11" xfId="59" applyFont="1" applyBorder="1" applyAlignment="1">
      <alignment horizontal="center"/>
      <protection/>
    </xf>
    <xf numFmtId="0" fontId="1" fillId="39" borderId="11" xfId="59" applyFont="1" applyFill="1" applyBorder="1" applyAlignment="1">
      <alignment horizontal="center" vertical="center" wrapText="1"/>
      <protection/>
    </xf>
    <xf numFmtId="0" fontId="0" fillId="0" borderId="38" xfId="59" applyBorder="1">
      <alignment/>
      <protection/>
    </xf>
    <xf numFmtId="0" fontId="0" fillId="0" borderId="11" xfId="59" applyBorder="1">
      <alignment/>
      <protection/>
    </xf>
    <xf numFmtId="0" fontId="0" fillId="0" borderId="39" xfId="59" applyBorder="1">
      <alignment/>
      <protection/>
    </xf>
    <xf numFmtId="198" fontId="0" fillId="0" borderId="0" xfId="59" applyNumberFormat="1">
      <alignment/>
      <protection/>
    </xf>
    <xf numFmtId="198" fontId="1" fillId="0" borderId="0" xfId="59" applyNumberFormat="1" applyFont="1">
      <alignment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0" fillId="0" borderId="10" xfId="59" applyFont="1" applyFill="1" applyBorder="1" applyAlignment="1">
      <alignment horizontal="center" vertical="center" wrapText="1"/>
      <protection/>
    </xf>
    <xf numFmtId="198" fontId="0" fillId="0" borderId="10" xfId="59" applyNumberFormat="1" applyBorder="1">
      <alignment/>
      <protection/>
    </xf>
    <xf numFmtId="198" fontId="1" fillId="0" borderId="38" xfId="59" applyNumberFormat="1" applyFont="1" applyBorder="1">
      <alignment/>
      <protection/>
    </xf>
    <xf numFmtId="0" fontId="1" fillId="0" borderId="11" xfId="59" applyFont="1" applyBorder="1" applyAlignment="1">
      <alignment horizontal="center"/>
      <protection/>
    </xf>
    <xf numFmtId="198" fontId="1" fillId="0" borderId="11" xfId="59" applyNumberFormat="1" applyFont="1" applyBorder="1">
      <alignment/>
      <protection/>
    </xf>
    <xf numFmtId="0" fontId="1" fillId="0" borderId="30" xfId="59" applyFont="1" applyFill="1" applyBorder="1" applyAlignment="1">
      <alignment horizontal="center" vertical="center" wrapText="1"/>
      <protection/>
    </xf>
    <xf numFmtId="0" fontId="0" fillId="0" borderId="30" xfId="59" applyFont="1" applyFill="1" applyBorder="1" applyAlignment="1">
      <alignment horizontal="center" vertical="center" wrapText="1"/>
      <protection/>
    </xf>
    <xf numFmtId="198" fontId="0" fillId="0" borderId="30" xfId="59" applyNumberFormat="1" applyBorder="1">
      <alignment/>
      <protection/>
    </xf>
    <xf numFmtId="198" fontId="1" fillId="0" borderId="39" xfId="59" applyNumberFormat="1" applyFont="1" applyBorder="1">
      <alignment/>
      <protection/>
    </xf>
    <xf numFmtId="0" fontId="1" fillId="0" borderId="11" xfId="59" applyFont="1" applyFill="1" applyBorder="1" applyAlignment="1">
      <alignment horizontal="center" vertical="center"/>
      <protection/>
    </xf>
    <xf numFmtId="198" fontId="0" fillId="0" borderId="37" xfId="59" applyNumberFormat="1" applyFont="1" applyBorder="1">
      <alignment/>
      <protection/>
    </xf>
    <xf numFmtId="0" fontId="0" fillId="0" borderId="11" xfId="59" applyFont="1" applyBorder="1" applyAlignment="1">
      <alignment horizontal="center"/>
      <protection/>
    </xf>
    <xf numFmtId="0" fontId="1" fillId="0" borderId="0" xfId="59" applyFont="1" applyFill="1" applyBorder="1" applyAlignment="1">
      <alignment horizontal="center" vertical="center"/>
      <protection/>
    </xf>
    <xf numFmtId="0" fontId="1" fillId="42" borderId="0" xfId="59" applyFont="1" applyFill="1" applyAlignment="1">
      <alignment horizontal="justify" vertical="center"/>
      <protection/>
    </xf>
    <xf numFmtId="0" fontId="0" fillId="0" borderId="0" xfId="59" applyFont="1" applyAlignment="1">
      <alignment horizontal="justify" vertical="center"/>
      <protection/>
    </xf>
    <xf numFmtId="0" fontId="0" fillId="0" borderId="0" xfId="59" applyAlignment="1">
      <alignment horizontal="justify" vertical="center"/>
      <protection/>
    </xf>
    <xf numFmtId="0" fontId="1" fillId="0" borderId="0" xfId="59" applyFont="1" applyAlignment="1">
      <alignment horizontal="justify" vertical="center"/>
      <protection/>
    </xf>
    <xf numFmtId="0" fontId="0" fillId="39" borderId="11" xfId="59" applyFont="1" applyFill="1" applyBorder="1" applyAlignment="1">
      <alignment horizontal="center" vertical="center" wrapText="1"/>
      <protection/>
    </xf>
    <xf numFmtId="0" fontId="19" fillId="42" borderId="0" xfId="59" applyFont="1" applyFill="1" applyBorder="1" applyAlignment="1">
      <alignment horizontal="left"/>
      <protection/>
    </xf>
    <xf numFmtId="0" fontId="1" fillId="42" borderId="0" xfId="59" applyFont="1" applyFill="1" applyBorder="1">
      <alignment/>
      <protection/>
    </xf>
    <xf numFmtId="0" fontId="0" fillId="0" borderId="0" xfId="59" applyFont="1" applyBorder="1">
      <alignment/>
      <protection/>
    </xf>
    <xf numFmtId="0" fontId="0" fillId="0" borderId="0" xfId="59" applyFont="1" applyBorder="1">
      <alignment/>
      <protection/>
    </xf>
    <xf numFmtId="0" fontId="1" fillId="0" borderId="11" xfId="59" applyFont="1" applyFill="1" applyBorder="1" applyAlignment="1">
      <alignment horizontal="center" wrapText="1"/>
      <protection/>
    </xf>
    <xf numFmtId="0" fontId="0" fillId="0" borderId="11" xfId="59" applyFont="1" applyFill="1" applyBorder="1" applyAlignment="1">
      <alignment horizontal="center" wrapText="1"/>
      <protection/>
    </xf>
    <xf numFmtId="0" fontId="0" fillId="0" borderId="11" xfId="59" applyFont="1" applyFill="1" applyBorder="1" applyAlignment="1">
      <alignment horizontal="center" wrapText="1"/>
      <protection/>
    </xf>
    <xf numFmtId="0" fontId="0" fillId="0" borderId="0" xfId="59" applyBorder="1" applyAlignment="1">
      <alignment horizontal="center"/>
      <protection/>
    </xf>
    <xf numFmtId="0" fontId="1" fillId="0" borderId="0" xfId="59" applyFont="1" applyBorder="1">
      <alignment/>
      <protection/>
    </xf>
    <xf numFmtId="0" fontId="0" fillId="0" borderId="11" xfId="59" applyFont="1" applyFill="1" applyBorder="1" applyAlignment="1">
      <alignment horizontal="center"/>
      <protection/>
    </xf>
    <xf numFmtId="0" fontId="1" fillId="0" borderId="37" xfId="59" applyFont="1" applyBorder="1">
      <alignment/>
      <protection/>
    </xf>
    <xf numFmtId="0" fontId="1" fillId="0" borderId="39" xfId="59" applyFont="1" applyBorder="1">
      <alignment/>
      <protection/>
    </xf>
    <xf numFmtId="0" fontId="1" fillId="0" borderId="11" xfId="59" applyFont="1" applyBorder="1">
      <alignment/>
      <protection/>
    </xf>
    <xf numFmtId="0" fontId="0" fillId="0" borderId="0" xfId="59" applyFont="1" applyFill="1" applyAlignment="1">
      <alignment horizontal="center"/>
      <protection/>
    </xf>
    <xf numFmtId="198" fontId="1" fillId="0" borderId="40" xfId="59" applyNumberFormat="1" applyFont="1" applyBorder="1">
      <alignment/>
      <protection/>
    </xf>
    <xf numFmtId="0" fontId="1" fillId="0" borderId="38" xfId="59" applyFont="1" applyBorder="1">
      <alignment/>
      <protection/>
    </xf>
    <xf numFmtId="0" fontId="20" fillId="0" borderId="0" xfId="59" applyFont="1">
      <alignment/>
      <protection/>
    </xf>
    <xf numFmtId="0" fontId="1" fillId="0" borderId="0" xfId="59" applyFont="1" applyFill="1" applyBorder="1">
      <alignment/>
      <protection/>
    </xf>
    <xf numFmtId="0" fontId="7" fillId="38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21" fillId="0" borderId="30" xfId="0" applyFont="1" applyFill="1" applyBorder="1" applyAlignment="1">
      <alignment wrapText="1"/>
    </xf>
    <xf numFmtId="0" fontId="21" fillId="0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7" fillId="34" borderId="11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>
      <alignment/>
    </xf>
    <xf numFmtId="0" fontId="22" fillId="0" borderId="0" xfId="0" applyFont="1" applyAlignment="1">
      <alignment/>
    </xf>
    <xf numFmtId="0" fontId="10" fillId="44" borderId="11" xfId="0" applyFont="1" applyFill="1" applyBorder="1" applyAlignment="1">
      <alignment/>
    </xf>
    <xf numFmtId="0" fontId="10" fillId="44" borderId="10" xfId="0" applyFont="1" applyFill="1" applyBorder="1" applyAlignment="1">
      <alignment/>
    </xf>
    <xf numFmtId="0" fontId="10" fillId="44" borderId="0" xfId="0" applyFont="1" applyFill="1" applyAlignment="1">
      <alignment/>
    </xf>
    <xf numFmtId="0" fontId="11" fillId="0" borderId="0" xfId="0" applyFont="1" applyAlignment="1">
      <alignment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1" fillId="41" borderId="11" xfId="0" applyFont="1" applyFill="1" applyBorder="1" applyAlignment="1">
      <alignment/>
    </xf>
    <xf numFmtId="0" fontId="21" fillId="36" borderId="11" xfId="0" applyFont="1" applyFill="1" applyBorder="1" applyAlignment="1">
      <alignment/>
    </xf>
    <xf numFmtId="0" fontId="21" fillId="36" borderId="30" xfId="0" applyFont="1" applyFill="1" applyBorder="1" applyAlignment="1">
      <alignment/>
    </xf>
    <xf numFmtId="0" fontId="21" fillId="41" borderId="3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9" fillId="37" borderId="11" xfId="0" applyFont="1" applyFill="1" applyBorder="1" applyAlignment="1">
      <alignment/>
    </xf>
    <xf numFmtId="0" fontId="9" fillId="41" borderId="11" xfId="0" applyFont="1" applyFill="1" applyBorder="1" applyAlignment="1">
      <alignment/>
    </xf>
    <xf numFmtId="0" fontId="0" fillId="0" borderId="11" xfId="60" applyFont="1" applyFill="1" applyBorder="1">
      <alignment/>
      <protection/>
    </xf>
    <xf numFmtId="0" fontId="0" fillId="0" borderId="11" xfId="60" applyFont="1" applyFill="1" applyBorder="1" applyAlignment="1">
      <alignment horizontal="center"/>
      <protection/>
    </xf>
    <xf numFmtId="0" fontId="0" fillId="0" borderId="33" xfId="60" applyFont="1" applyFill="1" applyBorder="1">
      <alignment/>
      <protection/>
    </xf>
    <xf numFmtId="0" fontId="21" fillId="0" borderId="0" xfId="0" applyFont="1" applyFill="1" applyBorder="1" applyAlignment="1">
      <alignment wrapText="1"/>
    </xf>
    <xf numFmtId="0" fontId="0" fillId="44" borderId="11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11" xfId="0" applyFont="1" applyFill="1" applyBorder="1" applyAlignment="1">
      <alignment/>
    </xf>
    <xf numFmtId="0" fontId="1" fillId="0" borderId="0" xfId="60" applyFont="1" applyFill="1" applyAlignment="1">
      <alignment horizontal="center"/>
      <protection/>
    </xf>
    <xf numFmtId="0" fontId="1" fillId="0" borderId="33" xfId="60" applyFont="1" applyFill="1" applyBorder="1" applyAlignment="1">
      <alignment horizontal="center" wrapText="1"/>
      <protection/>
    </xf>
    <xf numFmtId="0" fontId="1" fillId="0" borderId="32" xfId="60" applyFont="1" applyFill="1" applyBorder="1" applyAlignment="1">
      <alignment horizontal="center" wrapText="1"/>
      <protection/>
    </xf>
    <xf numFmtId="0" fontId="12" fillId="0" borderId="11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5" fillId="0" borderId="0" xfId="58" applyBorder="1" applyAlignment="1">
      <alignment horizontal="right" vertical="center" wrapText="1"/>
      <protection/>
    </xf>
    <xf numFmtId="0" fontId="12" fillId="0" borderId="32" xfId="58" applyFont="1" applyBorder="1" applyAlignment="1">
      <alignment horizontal="center" vertical="center" wrapText="1"/>
      <protection/>
    </xf>
    <xf numFmtId="0" fontId="5" fillId="0" borderId="14" xfId="58" applyFont="1" applyBorder="1" applyAlignment="1">
      <alignment horizontal="center" vertical="center" wrapText="1"/>
      <protection/>
    </xf>
    <xf numFmtId="0" fontId="5" fillId="0" borderId="22" xfId="58" applyFont="1" applyBorder="1" applyAlignment="1">
      <alignment horizontal="center" vertical="center" wrapText="1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 vertical="center" wrapText="1"/>
      <protection/>
    </xf>
    <xf numFmtId="0" fontId="14" fillId="0" borderId="0" xfId="58" applyFont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BC2011results1 (1)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41"/>
  <sheetViews>
    <sheetView tabSelected="1" workbookViewId="0" topLeftCell="A1">
      <selection activeCell="A231" sqref="A231:IV231"/>
    </sheetView>
  </sheetViews>
  <sheetFormatPr defaultColWidth="9.140625" defaultRowHeight="12.75"/>
  <cols>
    <col min="1" max="1" width="9.140625" style="16" customWidth="1"/>
    <col min="2" max="2" width="3.57421875" style="16" customWidth="1"/>
    <col min="3" max="3" width="25.421875" style="16" customWidth="1"/>
    <col min="4" max="4" width="5.7109375" style="16" customWidth="1"/>
    <col min="5" max="5" width="6.7109375" style="18" customWidth="1"/>
    <col min="6" max="6" width="7.421875" style="18" customWidth="1"/>
    <col min="7" max="12" width="7.57421875" style="16" customWidth="1"/>
    <col min="13" max="13" width="29.57421875" style="16" customWidth="1"/>
    <col min="14" max="14" width="3.57421875" style="16" customWidth="1"/>
    <col min="15" max="15" width="25.421875" style="16" customWidth="1"/>
    <col min="16" max="16" width="5.7109375" style="16" customWidth="1"/>
    <col min="17" max="17" width="6.7109375" style="18" customWidth="1"/>
    <col min="18" max="18" width="7.421875" style="18" customWidth="1"/>
    <col min="19" max="24" width="7.57421875" style="16" customWidth="1"/>
    <col min="25" max="16384" width="9.140625" style="16" customWidth="1"/>
  </cols>
  <sheetData>
    <row r="1" spans="3:15" ht="15">
      <c r="C1" s="17" t="s">
        <v>68</v>
      </c>
      <c r="O1" s="17" t="s">
        <v>68</v>
      </c>
    </row>
    <row r="2" spans="4:18" ht="15">
      <c r="D2" s="19"/>
      <c r="F2" s="17" t="s">
        <v>49</v>
      </c>
      <c r="P2" s="19"/>
      <c r="R2" s="17" t="s">
        <v>49</v>
      </c>
    </row>
    <row r="3" spans="3:18" ht="15">
      <c r="C3" s="363" t="s">
        <v>842</v>
      </c>
      <c r="D3" s="364" t="s">
        <v>864</v>
      </c>
      <c r="F3" s="17"/>
      <c r="O3" s="19" t="s">
        <v>843</v>
      </c>
      <c r="P3" s="19"/>
      <c r="R3" s="17"/>
    </row>
    <row r="4" spans="3:18" ht="15">
      <c r="C4" s="20" t="s">
        <v>39</v>
      </c>
      <c r="D4" s="1"/>
      <c r="E4" s="1"/>
      <c r="F4" s="1"/>
      <c r="G4" s="21"/>
      <c r="H4" s="21"/>
      <c r="I4" s="21"/>
      <c r="J4" s="21"/>
      <c r="K4" s="21"/>
      <c r="L4" s="21"/>
      <c r="Q4" s="16"/>
      <c r="R4" s="16"/>
    </row>
    <row r="5" spans="2:18" ht="15">
      <c r="B5" s="22"/>
      <c r="C5" s="23" t="s">
        <v>25</v>
      </c>
      <c r="D5" s="23" t="s">
        <v>26</v>
      </c>
      <c r="E5" s="24" t="s">
        <v>27</v>
      </c>
      <c r="F5" s="24" t="s">
        <v>28</v>
      </c>
      <c r="G5" s="25" t="s">
        <v>8</v>
      </c>
      <c r="H5" s="25" t="s">
        <v>40</v>
      </c>
      <c r="I5" s="25" t="s">
        <v>10</v>
      </c>
      <c r="J5" s="25" t="s">
        <v>33</v>
      </c>
      <c r="K5" s="25" t="s">
        <v>11</v>
      </c>
      <c r="L5" s="25" t="s">
        <v>45</v>
      </c>
      <c r="Q5" s="16"/>
      <c r="R5" s="16"/>
    </row>
    <row r="6" spans="2:18" ht="15">
      <c r="B6" s="26"/>
      <c r="C6" s="27" t="s">
        <v>32</v>
      </c>
      <c r="D6" s="2"/>
      <c r="E6" s="3"/>
      <c r="F6" s="3"/>
      <c r="G6" s="28"/>
      <c r="H6" s="28"/>
      <c r="I6" s="28"/>
      <c r="J6" s="28"/>
      <c r="K6" s="28"/>
      <c r="L6" s="28"/>
      <c r="Q6" s="16"/>
      <c r="R6" s="16"/>
    </row>
    <row r="7" spans="2:18" ht="14.25">
      <c r="B7" s="22">
        <v>1</v>
      </c>
      <c r="C7" s="4" t="s">
        <v>50</v>
      </c>
      <c r="D7" s="4" t="s">
        <v>8</v>
      </c>
      <c r="E7" s="4" t="s">
        <v>51</v>
      </c>
      <c r="F7" s="22" t="s">
        <v>29</v>
      </c>
      <c r="G7" s="22">
        <v>25</v>
      </c>
      <c r="H7" s="22">
        <v>25</v>
      </c>
      <c r="I7" s="22"/>
      <c r="J7" s="22">
        <v>20</v>
      </c>
      <c r="K7" s="29"/>
      <c r="L7" s="359">
        <f aca="true" t="shared" si="0" ref="L7:L12">G7+H7+I7+J7+K7</f>
        <v>70</v>
      </c>
      <c r="M7" s="360" t="s">
        <v>841</v>
      </c>
      <c r="Q7" s="16"/>
      <c r="R7" s="16"/>
    </row>
    <row r="8" spans="2:18" ht="14.25">
      <c r="B8" s="22">
        <v>3</v>
      </c>
      <c r="C8" s="31" t="s">
        <v>13</v>
      </c>
      <c r="D8" s="4" t="s">
        <v>10</v>
      </c>
      <c r="E8" s="4" t="s">
        <v>51</v>
      </c>
      <c r="F8" s="22" t="s">
        <v>29</v>
      </c>
      <c r="G8" s="22">
        <v>16</v>
      </c>
      <c r="H8" s="22"/>
      <c r="I8" s="22">
        <v>25</v>
      </c>
      <c r="J8" s="22"/>
      <c r="K8" s="29"/>
      <c r="L8" s="361">
        <f t="shared" si="0"/>
        <v>41</v>
      </c>
      <c r="Q8" s="16"/>
      <c r="R8" s="16"/>
    </row>
    <row r="9" spans="2:18" ht="14.25">
      <c r="B9" s="22">
        <v>2</v>
      </c>
      <c r="C9" s="4" t="s">
        <v>20</v>
      </c>
      <c r="D9" s="4" t="s">
        <v>8</v>
      </c>
      <c r="E9" s="4" t="s">
        <v>51</v>
      </c>
      <c r="F9" s="22" t="s">
        <v>29</v>
      </c>
      <c r="G9" s="30">
        <v>20</v>
      </c>
      <c r="H9" s="22"/>
      <c r="I9" s="22"/>
      <c r="J9" s="22">
        <v>16</v>
      </c>
      <c r="K9" s="29"/>
      <c r="L9" s="361">
        <f t="shared" si="0"/>
        <v>36</v>
      </c>
      <c r="Q9" s="16"/>
      <c r="R9" s="16"/>
    </row>
    <row r="10" spans="2:18" ht="14.25">
      <c r="B10" s="22">
        <v>4</v>
      </c>
      <c r="C10" s="4" t="s">
        <v>839</v>
      </c>
      <c r="D10" s="4" t="s">
        <v>33</v>
      </c>
      <c r="E10" s="4" t="s">
        <v>51</v>
      </c>
      <c r="F10" s="22" t="s">
        <v>29</v>
      </c>
      <c r="G10" s="30"/>
      <c r="H10" s="22"/>
      <c r="I10" s="22"/>
      <c r="J10" s="22">
        <v>25</v>
      </c>
      <c r="K10" s="29"/>
      <c r="L10" s="22">
        <f t="shared" si="0"/>
        <v>25</v>
      </c>
      <c r="Q10" s="16"/>
      <c r="R10" s="16"/>
    </row>
    <row r="11" spans="2:18" ht="14.25">
      <c r="B11" s="22">
        <v>5</v>
      </c>
      <c r="C11" s="4" t="s">
        <v>433</v>
      </c>
      <c r="D11" s="4" t="s">
        <v>40</v>
      </c>
      <c r="E11" s="4" t="s">
        <v>51</v>
      </c>
      <c r="F11" s="22" t="s">
        <v>29</v>
      </c>
      <c r="G11" s="30"/>
      <c r="H11" s="22">
        <v>20</v>
      </c>
      <c r="I11" s="22"/>
      <c r="J11" s="22"/>
      <c r="K11" s="29"/>
      <c r="L11" s="22">
        <f t="shared" si="0"/>
        <v>20</v>
      </c>
      <c r="Q11" s="16"/>
      <c r="R11" s="16"/>
    </row>
    <row r="12" spans="2:18" ht="14.25">
      <c r="B12" s="22">
        <v>6</v>
      </c>
      <c r="C12" s="4" t="s">
        <v>52</v>
      </c>
      <c r="D12" s="4" t="s">
        <v>8</v>
      </c>
      <c r="E12" s="4" t="s">
        <v>51</v>
      </c>
      <c r="F12" s="22" t="s">
        <v>29</v>
      </c>
      <c r="G12" s="30">
        <v>13</v>
      </c>
      <c r="H12" s="22"/>
      <c r="I12" s="22"/>
      <c r="J12" s="22"/>
      <c r="K12" s="29"/>
      <c r="L12" s="22">
        <f t="shared" si="0"/>
        <v>13</v>
      </c>
      <c r="Q12" s="16"/>
      <c r="R12" s="16"/>
    </row>
    <row r="13" spans="3:18" ht="14.25">
      <c r="C13" s="33"/>
      <c r="D13" s="34"/>
      <c r="E13" s="35"/>
      <c r="F13" s="35"/>
      <c r="G13" s="36"/>
      <c r="H13" s="35"/>
      <c r="I13" s="35"/>
      <c r="J13" s="35"/>
      <c r="K13" s="35"/>
      <c r="L13" s="35"/>
      <c r="Q13" s="16"/>
      <c r="R13" s="16"/>
    </row>
    <row r="14" spans="3:18" ht="15">
      <c r="C14" s="37" t="s">
        <v>31</v>
      </c>
      <c r="D14" s="5"/>
      <c r="E14" s="6"/>
      <c r="F14" s="6"/>
      <c r="G14" s="38"/>
      <c r="H14" s="38"/>
      <c r="I14" s="38"/>
      <c r="J14" s="38"/>
      <c r="K14" s="38"/>
      <c r="L14" s="38"/>
      <c r="Q14" s="16"/>
      <c r="R14" s="16"/>
    </row>
    <row r="15" spans="2:18" ht="14.25">
      <c r="B15" s="26">
        <v>1</v>
      </c>
      <c r="C15" s="7" t="s">
        <v>22</v>
      </c>
      <c r="D15" s="7" t="s">
        <v>8</v>
      </c>
      <c r="E15" s="7" t="s">
        <v>54</v>
      </c>
      <c r="F15" s="26" t="s">
        <v>29</v>
      </c>
      <c r="G15" s="254">
        <v>20</v>
      </c>
      <c r="H15" s="26">
        <v>13</v>
      </c>
      <c r="I15" s="26">
        <v>25</v>
      </c>
      <c r="J15" s="26"/>
      <c r="K15" s="26"/>
      <c r="L15" s="362">
        <f aca="true" t="shared" si="1" ref="L15:L20">G15+H15+I15+J15+K15</f>
        <v>58</v>
      </c>
      <c r="Q15" s="16"/>
      <c r="R15" s="16"/>
    </row>
    <row r="16" spans="2:18" ht="14.25">
      <c r="B16" s="22">
        <v>2</v>
      </c>
      <c r="C16" s="4" t="s">
        <v>53</v>
      </c>
      <c r="D16" s="4" t="s">
        <v>8</v>
      </c>
      <c r="E16" s="4" t="s">
        <v>54</v>
      </c>
      <c r="F16" s="22" t="s">
        <v>29</v>
      </c>
      <c r="G16" s="22">
        <v>25</v>
      </c>
      <c r="H16" s="22"/>
      <c r="I16" s="22"/>
      <c r="J16" s="22">
        <v>25</v>
      </c>
      <c r="K16" s="22"/>
      <c r="L16" s="361">
        <f t="shared" si="1"/>
        <v>50</v>
      </c>
      <c r="Q16" s="16"/>
      <c r="R16" s="16"/>
    </row>
    <row r="17" spans="2:18" ht="14.25">
      <c r="B17" s="26">
        <v>3</v>
      </c>
      <c r="C17" s="22" t="s">
        <v>427</v>
      </c>
      <c r="D17" s="22" t="s">
        <v>40</v>
      </c>
      <c r="E17" s="22" t="s">
        <v>54</v>
      </c>
      <c r="F17" s="22" t="s">
        <v>29</v>
      </c>
      <c r="G17" s="22"/>
      <c r="H17" s="22">
        <v>25</v>
      </c>
      <c r="I17" s="22"/>
      <c r="J17" s="22"/>
      <c r="K17" s="22"/>
      <c r="L17" s="22">
        <f t="shared" si="1"/>
        <v>25</v>
      </c>
      <c r="Q17" s="16"/>
      <c r="R17" s="16"/>
    </row>
    <row r="18" spans="2:18" ht="14.25">
      <c r="B18" s="22">
        <v>4</v>
      </c>
      <c r="C18" s="4" t="s">
        <v>428</v>
      </c>
      <c r="D18" s="4" t="s">
        <v>40</v>
      </c>
      <c r="E18" s="4" t="s">
        <v>54</v>
      </c>
      <c r="F18" s="22" t="s">
        <v>29</v>
      </c>
      <c r="G18" s="30"/>
      <c r="H18" s="22">
        <v>20</v>
      </c>
      <c r="I18" s="22"/>
      <c r="J18" s="22"/>
      <c r="K18" s="22"/>
      <c r="L18" s="22">
        <f t="shared" si="1"/>
        <v>20</v>
      </c>
      <c r="Q18" s="16"/>
      <c r="R18" s="16"/>
    </row>
    <row r="19" spans="2:18" ht="14.25">
      <c r="B19" s="26">
        <v>5</v>
      </c>
      <c r="C19" s="4" t="s">
        <v>429</v>
      </c>
      <c r="D19" s="4" t="s">
        <v>40</v>
      </c>
      <c r="E19" s="4" t="s">
        <v>54</v>
      </c>
      <c r="F19" s="22" t="s">
        <v>29</v>
      </c>
      <c r="G19" s="30"/>
      <c r="H19" s="22">
        <v>16</v>
      </c>
      <c r="I19" s="22"/>
      <c r="J19" s="22"/>
      <c r="K19" s="22"/>
      <c r="L19" s="22">
        <f t="shared" si="1"/>
        <v>16</v>
      </c>
      <c r="Q19" s="16"/>
      <c r="R19" s="16"/>
    </row>
    <row r="20" spans="2:18" ht="14.25">
      <c r="B20" s="22">
        <v>6</v>
      </c>
      <c r="C20" s="4" t="s">
        <v>430</v>
      </c>
      <c r="D20" s="4" t="s">
        <v>40</v>
      </c>
      <c r="E20" s="4" t="s">
        <v>390</v>
      </c>
      <c r="F20" s="22" t="s">
        <v>29</v>
      </c>
      <c r="G20" s="30"/>
      <c r="H20" s="22">
        <v>11</v>
      </c>
      <c r="I20" s="22"/>
      <c r="J20" s="22"/>
      <c r="K20" s="22"/>
      <c r="L20" s="22">
        <f t="shared" si="1"/>
        <v>11</v>
      </c>
      <c r="Q20" s="16"/>
      <c r="R20" s="16"/>
    </row>
    <row r="21" spans="2:18" ht="14.25">
      <c r="B21" s="22">
        <v>7</v>
      </c>
      <c r="C21" s="4"/>
      <c r="D21" s="4"/>
      <c r="E21" s="4"/>
      <c r="F21" s="22"/>
      <c r="G21" s="30"/>
      <c r="H21" s="22"/>
      <c r="I21" s="22"/>
      <c r="J21" s="22"/>
      <c r="K21" s="22"/>
      <c r="L21" s="22"/>
      <c r="Q21" s="16"/>
      <c r="R21" s="16"/>
    </row>
    <row r="22" spans="4:18" ht="15">
      <c r="D22" s="19"/>
      <c r="F22" s="17"/>
      <c r="Q22" s="16"/>
      <c r="R22" s="16"/>
    </row>
    <row r="23" spans="3:18" ht="15">
      <c r="C23" s="20" t="s">
        <v>30</v>
      </c>
      <c r="D23" s="1"/>
      <c r="E23" s="1"/>
      <c r="F23" s="1"/>
      <c r="G23" s="21"/>
      <c r="H23" s="21"/>
      <c r="I23" s="21"/>
      <c r="J23" s="21"/>
      <c r="K23" s="21"/>
      <c r="L23" s="21"/>
      <c r="Q23" s="16"/>
      <c r="R23" s="16"/>
    </row>
    <row r="24" spans="2:18" ht="15">
      <c r="B24" s="22"/>
      <c r="C24" s="23" t="s">
        <v>25</v>
      </c>
      <c r="D24" s="23" t="s">
        <v>26</v>
      </c>
      <c r="E24" s="24" t="s">
        <v>27</v>
      </c>
      <c r="F24" s="25" t="s">
        <v>28</v>
      </c>
      <c r="G24" s="25" t="s">
        <v>8</v>
      </c>
      <c r="H24" s="25" t="s">
        <v>40</v>
      </c>
      <c r="I24" s="25" t="s">
        <v>10</v>
      </c>
      <c r="J24" s="25" t="s">
        <v>33</v>
      </c>
      <c r="K24" s="25" t="s">
        <v>11</v>
      </c>
      <c r="L24" s="25" t="s">
        <v>45</v>
      </c>
      <c r="Q24" s="16"/>
      <c r="R24" s="16"/>
    </row>
    <row r="25" spans="2:18" ht="15">
      <c r="B25" s="26"/>
      <c r="C25" s="27" t="s">
        <v>32</v>
      </c>
      <c r="D25" s="2"/>
      <c r="E25" s="3"/>
      <c r="F25" s="3"/>
      <c r="G25" s="28"/>
      <c r="H25" s="28"/>
      <c r="I25" s="28"/>
      <c r="J25" s="28"/>
      <c r="K25" s="28"/>
      <c r="L25" s="40"/>
      <c r="Q25" s="16"/>
      <c r="R25" s="16"/>
    </row>
    <row r="26" spans="2:18" ht="12.75" customHeight="1">
      <c r="B26" s="22">
        <v>1</v>
      </c>
      <c r="C26" s="4" t="s">
        <v>1</v>
      </c>
      <c r="D26" s="4" t="s">
        <v>10</v>
      </c>
      <c r="E26" s="4" t="s">
        <v>51</v>
      </c>
      <c r="F26" s="22" t="s">
        <v>43</v>
      </c>
      <c r="G26" s="22">
        <v>25</v>
      </c>
      <c r="H26" s="22"/>
      <c r="I26" s="22">
        <v>25</v>
      </c>
      <c r="J26" s="22"/>
      <c r="K26" s="29"/>
      <c r="L26" s="361">
        <f>G26+H26+I26+J26+K26</f>
        <v>50</v>
      </c>
      <c r="Q26" s="16"/>
      <c r="R26" s="16"/>
    </row>
    <row r="27" spans="2:18" ht="12.75" customHeight="1">
      <c r="B27" s="22">
        <v>2</v>
      </c>
      <c r="C27" s="41" t="s">
        <v>840</v>
      </c>
      <c r="D27" s="32" t="s">
        <v>33</v>
      </c>
      <c r="E27" s="30" t="s">
        <v>51</v>
      </c>
      <c r="F27" s="22" t="s">
        <v>43</v>
      </c>
      <c r="G27" s="30"/>
      <c r="H27" s="30"/>
      <c r="I27" s="30"/>
      <c r="J27" s="30">
        <v>25</v>
      </c>
      <c r="K27" s="29"/>
      <c r="L27" s="22">
        <f>G27+H27+I27+J27+K27</f>
        <v>25</v>
      </c>
      <c r="Q27" s="16"/>
      <c r="R27" s="16"/>
    </row>
    <row r="28" spans="3:18" ht="12.75" customHeight="1">
      <c r="C28" s="42"/>
      <c r="D28" s="34"/>
      <c r="E28" s="36"/>
      <c r="F28" s="35"/>
      <c r="G28" s="43"/>
      <c r="Q28" s="16"/>
      <c r="R28" s="16"/>
    </row>
    <row r="29" spans="2:18" ht="12.75" customHeight="1">
      <c r="B29" s="26"/>
      <c r="C29" s="44" t="s">
        <v>31</v>
      </c>
      <c r="D29" s="8"/>
      <c r="E29" s="9"/>
      <c r="F29" s="9"/>
      <c r="G29" s="45"/>
      <c r="H29" s="45"/>
      <c r="I29" s="45"/>
      <c r="J29" s="45"/>
      <c r="K29" s="45"/>
      <c r="L29" s="45"/>
      <c r="Q29" s="16"/>
      <c r="R29" s="16"/>
    </row>
    <row r="30" spans="2:12" s="43" customFormat="1" ht="12.75" customHeight="1">
      <c r="B30" s="22">
        <v>1</v>
      </c>
      <c r="C30" s="4" t="s">
        <v>21</v>
      </c>
      <c r="D30" s="4" t="s">
        <v>8</v>
      </c>
      <c r="E30" s="4" t="s">
        <v>54</v>
      </c>
      <c r="F30" s="22" t="s">
        <v>43</v>
      </c>
      <c r="G30" s="30">
        <v>20</v>
      </c>
      <c r="H30" s="29"/>
      <c r="I30" s="29">
        <v>20</v>
      </c>
      <c r="J30" s="29"/>
      <c r="K30" s="29"/>
      <c r="L30" s="361">
        <f aca="true" t="shared" si="2" ref="L30:L38">G30+H30+I30+J30+K30</f>
        <v>40</v>
      </c>
    </row>
    <row r="31" spans="2:18" ht="12.75" customHeight="1">
      <c r="B31" s="22">
        <v>2</v>
      </c>
      <c r="C31" s="4" t="s">
        <v>808</v>
      </c>
      <c r="D31" s="4" t="s">
        <v>8</v>
      </c>
      <c r="E31" s="4" t="s">
        <v>54</v>
      </c>
      <c r="F31" s="22" t="s">
        <v>43</v>
      </c>
      <c r="G31" s="22">
        <v>16</v>
      </c>
      <c r="H31" s="29"/>
      <c r="I31" s="29">
        <v>13</v>
      </c>
      <c r="J31" s="29"/>
      <c r="K31" s="29"/>
      <c r="L31" s="361">
        <f t="shared" si="2"/>
        <v>29</v>
      </c>
      <c r="Q31" s="16"/>
      <c r="R31" s="16"/>
    </row>
    <row r="32" spans="2:18" ht="12.75" customHeight="1">
      <c r="B32" s="22">
        <v>3</v>
      </c>
      <c r="C32" s="4" t="s">
        <v>55</v>
      </c>
      <c r="D32" s="4" t="s">
        <v>8</v>
      </c>
      <c r="E32" s="4" t="s">
        <v>54</v>
      </c>
      <c r="F32" s="22" t="s">
        <v>43</v>
      </c>
      <c r="G32" s="22">
        <v>25</v>
      </c>
      <c r="H32" s="29"/>
      <c r="I32" s="29"/>
      <c r="J32" s="29"/>
      <c r="K32" s="29"/>
      <c r="L32" s="22">
        <f t="shared" si="2"/>
        <v>25</v>
      </c>
      <c r="Q32" s="16"/>
      <c r="R32" s="16"/>
    </row>
    <row r="33" spans="2:18" ht="12.75" customHeight="1">
      <c r="B33" s="22">
        <v>4</v>
      </c>
      <c r="C33" s="41" t="s">
        <v>437</v>
      </c>
      <c r="D33" s="32" t="s">
        <v>40</v>
      </c>
      <c r="E33" s="30" t="s">
        <v>54</v>
      </c>
      <c r="F33" s="22" t="s">
        <v>43</v>
      </c>
      <c r="G33" s="29"/>
      <c r="H33" s="22">
        <v>25</v>
      </c>
      <c r="I33" s="29"/>
      <c r="J33" s="29"/>
      <c r="K33" s="29"/>
      <c r="L33" s="22">
        <f t="shared" si="2"/>
        <v>25</v>
      </c>
      <c r="Q33" s="16"/>
      <c r="R33" s="16"/>
    </row>
    <row r="34" spans="2:18" ht="12.75" customHeight="1">
      <c r="B34" s="22">
        <v>5</v>
      </c>
      <c r="C34" s="22" t="s">
        <v>14</v>
      </c>
      <c r="D34" s="22" t="s">
        <v>10</v>
      </c>
      <c r="E34" s="22" t="s">
        <v>54</v>
      </c>
      <c r="F34" s="22" t="s">
        <v>43</v>
      </c>
      <c r="G34" s="22"/>
      <c r="H34" s="22"/>
      <c r="I34" s="22">
        <v>25</v>
      </c>
      <c r="J34" s="22"/>
      <c r="K34" s="22"/>
      <c r="L34" s="22">
        <f t="shared" si="2"/>
        <v>25</v>
      </c>
      <c r="Q34" s="16"/>
      <c r="R34" s="16"/>
    </row>
    <row r="35" spans="2:18" ht="12.75" customHeight="1">
      <c r="B35" s="22">
        <v>6</v>
      </c>
      <c r="C35" s="22" t="s">
        <v>438</v>
      </c>
      <c r="D35" s="32" t="s">
        <v>40</v>
      </c>
      <c r="E35" s="30" t="s">
        <v>54</v>
      </c>
      <c r="F35" s="22" t="s">
        <v>43</v>
      </c>
      <c r="G35" s="29"/>
      <c r="H35" s="30">
        <v>20</v>
      </c>
      <c r="I35" s="29"/>
      <c r="J35" s="29"/>
      <c r="K35" s="29"/>
      <c r="L35" s="22">
        <f t="shared" si="2"/>
        <v>20</v>
      </c>
      <c r="Q35" s="16"/>
      <c r="R35" s="16"/>
    </row>
    <row r="36" spans="2:12" s="35" customFormat="1" ht="12.75" customHeight="1">
      <c r="B36" s="22">
        <v>7</v>
      </c>
      <c r="C36" s="22" t="s">
        <v>439</v>
      </c>
      <c r="D36" s="32" t="s">
        <v>40</v>
      </c>
      <c r="E36" s="30" t="s">
        <v>54</v>
      </c>
      <c r="F36" s="22" t="s">
        <v>43</v>
      </c>
      <c r="G36" s="22"/>
      <c r="H36" s="22">
        <v>16</v>
      </c>
      <c r="I36" s="22"/>
      <c r="J36" s="22"/>
      <c r="K36" s="22"/>
      <c r="L36" s="22">
        <f t="shared" si="2"/>
        <v>16</v>
      </c>
    </row>
    <row r="37" spans="2:12" s="35" customFormat="1" ht="12.75" customHeight="1">
      <c r="B37" s="22">
        <v>8</v>
      </c>
      <c r="C37" s="22" t="s">
        <v>806</v>
      </c>
      <c r="D37" s="22" t="s">
        <v>807</v>
      </c>
      <c r="E37" s="22" t="s">
        <v>54</v>
      </c>
      <c r="F37" s="22" t="s">
        <v>43</v>
      </c>
      <c r="G37" s="22"/>
      <c r="H37" s="22"/>
      <c r="I37" s="22">
        <v>16</v>
      </c>
      <c r="J37" s="22"/>
      <c r="K37" s="22"/>
      <c r="L37" s="22">
        <f t="shared" si="2"/>
        <v>16</v>
      </c>
    </row>
    <row r="38" spans="2:12" s="35" customFormat="1" ht="12.75" customHeight="1">
      <c r="B38" s="22">
        <v>9</v>
      </c>
      <c r="C38" s="4" t="s">
        <v>57</v>
      </c>
      <c r="D38" s="4" t="s">
        <v>8</v>
      </c>
      <c r="E38" s="4" t="s">
        <v>54</v>
      </c>
      <c r="F38" s="22" t="s">
        <v>43</v>
      </c>
      <c r="G38" s="30">
        <v>13</v>
      </c>
      <c r="H38" s="29"/>
      <c r="I38" s="29"/>
      <c r="J38" s="29"/>
      <c r="K38" s="29"/>
      <c r="L38" s="22">
        <f t="shared" si="2"/>
        <v>13</v>
      </c>
    </row>
    <row r="39" spans="17:18" ht="14.25">
      <c r="Q39" s="16"/>
      <c r="R39" s="16"/>
    </row>
    <row r="40" spans="3:18" ht="15">
      <c r="C40" s="20" t="s">
        <v>7</v>
      </c>
      <c r="D40" s="46"/>
      <c r="E40" s="46"/>
      <c r="F40" s="46"/>
      <c r="G40" s="47"/>
      <c r="H40" s="47"/>
      <c r="I40" s="47"/>
      <c r="J40" s="47"/>
      <c r="K40" s="47"/>
      <c r="L40" s="47"/>
      <c r="Q40" s="16"/>
      <c r="R40" s="16"/>
    </row>
    <row r="41" spans="2:18" ht="15">
      <c r="B41" s="22"/>
      <c r="C41" s="23" t="s">
        <v>25</v>
      </c>
      <c r="D41" s="23" t="s">
        <v>26</v>
      </c>
      <c r="E41" s="24" t="s">
        <v>27</v>
      </c>
      <c r="F41" s="25" t="s">
        <v>28</v>
      </c>
      <c r="G41" s="25" t="s">
        <v>8</v>
      </c>
      <c r="H41" s="25" t="s">
        <v>40</v>
      </c>
      <c r="I41" s="25" t="s">
        <v>10</v>
      </c>
      <c r="J41" s="25" t="s">
        <v>33</v>
      </c>
      <c r="K41" s="25" t="s">
        <v>11</v>
      </c>
      <c r="L41" s="25" t="s">
        <v>45</v>
      </c>
      <c r="Q41" s="16"/>
      <c r="R41" s="16"/>
    </row>
    <row r="42" spans="2:18" ht="15">
      <c r="B42" s="22"/>
      <c r="C42" s="48" t="s">
        <v>32</v>
      </c>
      <c r="D42" s="10"/>
      <c r="E42" s="11"/>
      <c r="F42" s="11"/>
      <c r="G42" s="49"/>
      <c r="H42" s="49"/>
      <c r="I42" s="49"/>
      <c r="J42" s="49"/>
      <c r="K42" s="49"/>
      <c r="L42" s="50"/>
      <c r="Q42" s="16"/>
      <c r="R42" s="16"/>
    </row>
    <row r="43" spans="2:18" ht="14.25">
      <c r="B43" s="22">
        <v>1</v>
      </c>
      <c r="C43" s="30" t="s">
        <v>400</v>
      </c>
      <c r="D43" s="32" t="s">
        <v>40</v>
      </c>
      <c r="E43" s="22" t="s">
        <v>401</v>
      </c>
      <c r="F43" s="22" t="s">
        <v>43</v>
      </c>
      <c r="G43" s="22"/>
      <c r="H43" s="22">
        <v>25</v>
      </c>
      <c r="I43" s="22"/>
      <c r="J43" s="22"/>
      <c r="K43" s="22"/>
      <c r="L43" s="22">
        <f>G43+H43+I43+J43+K43</f>
        <v>25</v>
      </c>
      <c r="Q43" s="16"/>
      <c r="R43" s="16"/>
    </row>
    <row r="44" spans="2:18" ht="14.25">
      <c r="B44" s="22">
        <v>2</v>
      </c>
      <c r="C44" s="30" t="s">
        <v>16</v>
      </c>
      <c r="D44" s="32" t="s">
        <v>8</v>
      </c>
      <c r="E44" s="22" t="s">
        <v>401</v>
      </c>
      <c r="F44" s="22" t="s">
        <v>43</v>
      </c>
      <c r="G44" s="22"/>
      <c r="H44" s="22"/>
      <c r="I44" s="22">
        <v>25</v>
      </c>
      <c r="J44" s="22"/>
      <c r="K44" s="22"/>
      <c r="L44" s="22">
        <f>G44+H44+I44+J44+K44</f>
        <v>25</v>
      </c>
      <c r="Q44" s="16"/>
      <c r="R44" s="16"/>
    </row>
    <row r="45" spans="2:18" ht="14.25">
      <c r="B45" s="22">
        <v>3</v>
      </c>
      <c r="C45" s="31" t="s">
        <v>848</v>
      </c>
      <c r="D45" s="4" t="s">
        <v>33</v>
      </c>
      <c r="E45" s="4" t="s">
        <v>54</v>
      </c>
      <c r="F45" s="30" t="s">
        <v>43</v>
      </c>
      <c r="G45" s="29"/>
      <c r="H45" s="29"/>
      <c r="I45" s="29"/>
      <c r="J45" s="29">
        <v>25</v>
      </c>
      <c r="K45" s="29"/>
      <c r="L45" s="22">
        <f>G45+H45+I45+J45+K45</f>
        <v>25</v>
      </c>
      <c r="Q45" s="16"/>
      <c r="R45" s="16"/>
    </row>
    <row r="46" spans="2:18" ht="14.25">
      <c r="B46" s="22">
        <v>4</v>
      </c>
      <c r="C46" s="30" t="s">
        <v>402</v>
      </c>
      <c r="D46" s="32" t="s">
        <v>40</v>
      </c>
      <c r="E46" s="22" t="s">
        <v>401</v>
      </c>
      <c r="F46" s="22" t="s">
        <v>43</v>
      </c>
      <c r="G46" s="22"/>
      <c r="H46" s="22">
        <v>20</v>
      </c>
      <c r="I46" s="22"/>
      <c r="J46" s="22"/>
      <c r="K46" s="22"/>
      <c r="L46" s="22">
        <f>G46+H46+I46+J46+K46</f>
        <v>20</v>
      </c>
      <c r="Q46" s="16"/>
      <c r="R46" s="16"/>
    </row>
    <row r="47" spans="2:18" ht="14.25">
      <c r="B47" s="22">
        <v>5</v>
      </c>
      <c r="C47" s="30" t="s">
        <v>403</v>
      </c>
      <c r="D47" s="32" t="s">
        <v>8</v>
      </c>
      <c r="E47" s="22" t="s">
        <v>401</v>
      </c>
      <c r="F47" s="22" t="s">
        <v>43</v>
      </c>
      <c r="G47" s="22"/>
      <c r="H47" s="22">
        <v>16</v>
      </c>
      <c r="I47" s="22"/>
      <c r="J47" s="22"/>
      <c r="K47" s="22"/>
      <c r="L47" s="22">
        <f>G47+H47+I47+J47+K47</f>
        <v>16</v>
      </c>
      <c r="Q47" s="16"/>
      <c r="R47" s="16"/>
    </row>
    <row r="48" spans="3:18" ht="14.25">
      <c r="C48" s="36"/>
      <c r="D48" s="34"/>
      <c r="E48" s="35"/>
      <c r="F48" s="35"/>
      <c r="G48" s="35"/>
      <c r="I48" s="35"/>
      <c r="J48" s="35"/>
      <c r="K48" s="35"/>
      <c r="L48" s="35"/>
      <c r="Q48" s="16"/>
      <c r="R48" s="16"/>
    </row>
    <row r="49" spans="2:18" ht="15">
      <c r="B49" s="26"/>
      <c r="C49" s="51" t="s">
        <v>31</v>
      </c>
      <c r="D49" s="8"/>
      <c r="E49" s="9"/>
      <c r="F49" s="9"/>
      <c r="G49" s="45"/>
      <c r="H49" s="45"/>
      <c r="I49" s="45"/>
      <c r="J49" s="45"/>
      <c r="K49" s="45"/>
      <c r="L49" s="45"/>
      <c r="Q49" s="16"/>
      <c r="R49" s="16"/>
    </row>
    <row r="50" spans="2:18" ht="14.25">
      <c r="B50" s="22">
        <v>1</v>
      </c>
      <c r="C50" s="31" t="s">
        <v>389</v>
      </c>
      <c r="D50" s="4" t="s">
        <v>40</v>
      </c>
      <c r="E50" s="4" t="s">
        <v>390</v>
      </c>
      <c r="F50" s="22" t="s">
        <v>43</v>
      </c>
      <c r="G50" s="29"/>
      <c r="H50" s="29">
        <v>20</v>
      </c>
      <c r="I50" s="29">
        <v>25</v>
      </c>
      <c r="J50" s="29">
        <v>25</v>
      </c>
      <c r="K50" s="29"/>
      <c r="L50" s="361">
        <f aca="true" t="shared" si="3" ref="L50:L65">G50+H50+I50+J50+K50</f>
        <v>70</v>
      </c>
      <c r="Q50" s="16"/>
      <c r="R50" s="16"/>
    </row>
    <row r="51" spans="2:18" ht="14.25">
      <c r="B51" s="22">
        <v>2</v>
      </c>
      <c r="C51" s="4" t="s">
        <v>14</v>
      </c>
      <c r="D51" s="4" t="s">
        <v>10</v>
      </c>
      <c r="E51" s="4" t="s">
        <v>54</v>
      </c>
      <c r="F51" s="22" t="s">
        <v>43</v>
      </c>
      <c r="G51" s="29">
        <v>25</v>
      </c>
      <c r="H51" s="29"/>
      <c r="I51" s="29">
        <v>20</v>
      </c>
      <c r="J51" s="29"/>
      <c r="K51" s="29"/>
      <c r="L51" s="361">
        <f t="shared" si="3"/>
        <v>45</v>
      </c>
      <c r="Q51" s="16"/>
      <c r="R51" s="16"/>
    </row>
    <row r="52" spans="2:18" ht="14.25">
      <c r="B52" s="22">
        <v>3</v>
      </c>
      <c r="C52" s="4" t="s">
        <v>58</v>
      </c>
      <c r="D52" s="4" t="s">
        <v>11</v>
      </c>
      <c r="E52" s="4" t="s">
        <v>54</v>
      </c>
      <c r="F52" s="22" t="s">
        <v>43</v>
      </c>
      <c r="G52" s="29">
        <v>13</v>
      </c>
      <c r="H52" s="29">
        <v>16</v>
      </c>
      <c r="I52" s="29"/>
      <c r="J52" s="29"/>
      <c r="K52" s="29"/>
      <c r="L52" s="361">
        <f t="shared" si="3"/>
        <v>29</v>
      </c>
      <c r="Q52" s="16"/>
      <c r="R52" s="16"/>
    </row>
    <row r="53" spans="2:18" ht="14.25">
      <c r="B53" s="22">
        <v>4</v>
      </c>
      <c r="C53" s="31" t="s">
        <v>388</v>
      </c>
      <c r="D53" s="4" t="s">
        <v>40</v>
      </c>
      <c r="E53" s="4" t="s">
        <v>54</v>
      </c>
      <c r="F53" s="22" t="s">
        <v>43</v>
      </c>
      <c r="G53" s="29"/>
      <c r="H53" s="29">
        <v>25</v>
      </c>
      <c r="I53" s="29"/>
      <c r="J53" s="29"/>
      <c r="K53" s="29"/>
      <c r="L53" s="22">
        <f t="shared" si="3"/>
        <v>25</v>
      </c>
      <c r="Q53" s="16"/>
      <c r="R53" s="16"/>
    </row>
    <row r="54" spans="2:18" ht="14.25">
      <c r="B54" s="22">
        <v>5</v>
      </c>
      <c r="C54" s="31" t="s">
        <v>13</v>
      </c>
      <c r="D54" s="4" t="s">
        <v>10</v>
      </c>
      <c r="E54" s="4" t="s">
        <v>54</v>
      </c>
      <c r="F54" s="22" t="s">
        <v>43</v>
      </c>
      <c r="G54" s="29">
        <v>10</v>
      </c>
      <c r="H54" s="29"/>
      <c r="I54" s="29">
        <v>11</v>
      </c>
      <c r="J54" s="29"/>
      <c r="K54" s="29"/>
      <c r="L54" s="361">
        <f t="shared" si="3"/>
        <v>21</v>
      </c>
      <c r="Q54" s="16"/>
      <c r="R54" s="16"/>
    </row>
    <row r="55" spans="2:18" ht="14.25">
      <c r="B55" s="22">
        <v>6</v>
      </c>
      <c r="C55" s="31" t="s">
        <v>2</v>
      </c>
      <c r="D55" s="4" t="s">
        <v>8</v>
      </c>
      <c r="E55" s="4" t="s">
        <v>54</v>
      </c>
      <c r="F55" s="22" t="s">
        <v>43</v>
      </c>
      <c r="G55" s="29">
        <v>20</v>
      </c>
      <c r="H55" s="29"/>
      <c r="I55" s="29"/>
      <c r="J55" s="29"/>
      <c r="K55" s="29"/>
      <c r="L55" s="22">
        <f t="shared" si="3"/>
        <v>20</v>
      </c>
      <c r="Q55" s="16"/>
      <c r="R55" s="16"/>
    </row>
    <row r="56" spans="2:18" ht="14.25">
      <c r="B56" s="22">
        <v>7</v>
      </c>
      <c r="C56" s="31" t="s">
        <v>15</v>
      </c>
      <c r="D56" s="4" t="s">
        <v>8</v>
      </c>
      <c r="E56" s="4" t="s">
        <v>54</v>
      </c>
      <c r="F56" s="22" t="s">
        <v>43</v>
      </c>
      <c r="G56" s="29">
        <v>16</v>
      </c>
      <c r="H56" s="29"/>
      <c r="I56" s="29"/>
      <c r="J56" s="29"/>
      <c r="K56" s="29"/>
      <c r="L56" s="22">
        <f t="shared" si="3"/>
        <v>16</v>
      </c>
      <c r="Q56" s="16"/>
      <c r="R56" s="16"/>
    </row>
    <row r="57" spans="2:18" ht="14.25">
      <c r="B57" s="22">
        <v>8</v>
      </c>
      <c r="C57" s="31" t="s">
        <v>809</v>
      </c>
      <c r="D57" s="4" t="s">
        <v>10</v>
      </c>
      <c r="E57" s="4" t="s">
        <v>54</v>
      </c>
      <c r="F57" s="22" t="s">
        <v>43</v>
      </c>
      <c r="G57" s="29"/>
      <c r="H57" s="29"/>
      <c r="I57" s="29">
        <v>16</v>
      </c>
      <c r="J57" s="29"/>
      <c r="K57" s="29"/>
      <c r="L57" s="22">
        <f t="shared" si="3"/>
        <v>16</v>
      </c>
      <c r="Q57" s="16"/>
      <c r="R57" s="16"/>
    </row>
    <row r="58" spans="2:18" ht="14.25">
      <c r="B58" s="22">
        <v>9</v>
      </c>
      <c r="C58" s="31" t="s">
        <v>391</v>
      </c>
      <c r="D58" s="4" t="s">
        <v>40</v>
      </c>
      <c r="E58" s="4" t="s">
        <v>54</v>
      </c>
      <c r="F58" s="22" t="s">
        <v>43</v>
      </c>
      <c r="G58" s="29"/>
      <c r="H58" s="29">
        <v>13</v>
      </c>
      <c r="I58" s="29"/>
      <c r="J58" s="29"/>
      <c r="K58" s="29"/>
      <c r="L58" s="22">
        <f t="shared" si="3"/>
        <v>13</v>
      </c>
      <c r="Q58" s="16"/>
      <c r="R58" s="16"/>
    </row>
    <row r="59" spans="2:18" ht="14.25">
      <c r="B59" s="22">
        <v>10</v>
      </c>
      <c r="C59" s="31" t="s">
        <v>810</v>
      </c>
      <c r="D59" s="4" t="s">
        <v>40</v>
      </c>
      <c r="E59" s="4" t="s">
        <v>54</v>
      </c>
      <c r="F59" s="22" t="s">
        <v>43</v>
      </c>
      <c r="G59" s="29"/>
      <c r="H59" s="29"/>
      <c r="I59" s="29">
        <v>13</v>
      </c>
      <c r="J59" s="29"/>
      <c r="K59" s="29"/>
      <c r="L59" s="22">
        <f t="shared" si="3"/>
        <v>13</v>
      </c>
      <c r="Q59" s="16"/>
      <c r="R59" s="16"/>
    </row>
    <row r="60" spans="2:18" ht="14.25">
      <c r="B60" s="22">
        <v>11</v>
      </c>
      <c r="C60" s="31" t="s">
        <v>48</v>
      </c>
      <c r="D60" s="4" t="s">
        <v>8</v>
      </c>
      <c r="E60" s="4" t="s">
        <v>54</v>
      </c>
      <c r="F60" s="22" t="s">
        <v>43</v>
      </c>
      <c r="G60" s="29">
        <v>11</v>
      </c>
      <c r="H60" s="29"/>
      <c r="I60" s="29"/>
      <c r="J60" s="29"/>
      <c r="K60" s="29"/>
      <c r="L60" s="22">
        <f t="shared" si="3"/>
        <v>11</v>
      </c>
      <c r="Q60" s="16"/>
      <c r="R60" s="16"/>
    </row>
    <row r="61" spans="2:18" ht="14.25">
      <c r="B61" s="22">
        <v>12</v>
      </c>
      <c r="C61" s="31" t="s">
        <v>392</v>
      </c>
      <c r="D61" s="4" t="s">
        <v>40</v>
      </c>
      <c r="E61" s="4" t="s">
        <v>390</v>
      </c>
      <c r="F61" s="22" t="s">
        <v>43</v>
      </c>
      <c r="G61" s="29"/>
      <c r="H61" s="29">
        <v>11</v>
      </c>
      <c r="I61" s="29"/>
      <c r="J61" s="29"/>
      <c r="K61" s="29"/>
      <c r="L61" s="22">
        <f t="shared" si="3"/>
        <v>11</v>
      </c>
      <c r="Q61" s="16"/>
      <c r="R61" s="16"/>
    </row>
    <row r="62" spans="2:18" ht="14.25">
      <c r="B62" s="22">
        <v>13</v>
      </c>
      <c r="C62" s="31" t="s">
        <v>393</v>
      </c>
      <c r="D62" s="4" t="s">
        <v>40</v>
      </c>
      <c r="E62" s="4" t="s">
        <v>390</v>
      </c>
      <c r="F62" s="22" t="s">
        <v>43</v>
      </c>
      <c r="G62" s="29"/>
      <c r="H62" s="29">
        <v>10</v>
      </c>
      <c r="I62" s="29"/>
      <c r="J62" s="29"/>
      <c r="K62" s="29"/>
      <c r="L62" s="22">
        <f t="shared" si="3"/>
        <v>10</v>
      </c>
      <c r="Q62" s="16"/>
      <c r="R62" s="16"/>
    </row>
    <row r="63" spans="2:18" ht="14.25">
      <c r="B63" s="22">
        <v>14</v>
      </c>
      <c r="C63" s="31" t="s">
        <v>811</v>
      </c>
      <c r="D63" s="4" t="s">
        <v>10</v>
      </c>
      <c r="E63" s="4" t="s">
        <v>54</v>
      </c>
      <c r="F63" s="22" t="s">
        <v>43</v>
      </c>
      <c r="G63" s="29"/>
      <c r="H63" s="29"/>
      <c r="I63" s="29">
        <v>10</v>
      </c>
      <c r="J63" s="29"/>
      <c r="K63" s="29"/>
      <c r="L63" s="22">
        <f t="shared" si="3"/>
        <v>10</v>
      </c>
      <c r="Q63" s="16"/>
      <c r="R63" s="16"/>
    </row>
    <row r="64" spans="2:18" ht="14.25">
      <c r="B64" s="22">
        <v>15</v>
      </c>
      <c r="C64" s="31" t="s">
        <v>46</v>
      </c>
      <c r="D64" s="4" t="s">
        <v>8</v>
      </c>
      <c r="E64" s="4" t="s">
        <v>54</v>
      </c>
      <c r="F64" s="22" t="s">
        <v>43</v>
      </c>
      <c r="G64" s="29">
        <v>9</v>
      </c>
      <c r="H64" s="29"/>
      <c r="I64" s="29"/>
      <c r="J64" s="29"/>
      <c r="K64" s="29"/>
      <c r="L64" s="22">
        <f t="shared" si="3"/>
        <v>9</v>
      </c>
      <c r="Q64" s="16"/>
      <c r="R64" s="16"/>
    </row>
    <row r="65" spans="2:18" ht="14.25">
      <c r="B65" s="22">
        <v>16</v>
      </c>
      <c r="C65" s="31" t="s">
        <v>394</v>
      </c>
      <c r="D65" s="4" t="s">
        <v>40</v>
      </c>
      <c r="E65" s="4" t="s">
        <v>390</v>
      </c>
      <c r="F65" s="22" t="s">
        <v>43</v>
      </c>
      <c r="G65" s="29"/>
      <c r="H65" s="29">
        <v>9</v>
      </c>
      <c r="I65" s="29"/>
      <c r="J65" s="29"/>
      <c r="K65" s="29"/>
      <c r="L65" s="22">
        <f t="shared" si="3"/>
        <v>9</v>
      </c>
      <c r="Q65" s="16"/>
      <c r="R65" s="16"/>
    </row>
    <row r="66" spans="2:18" ht="14.25">
      <c r="B66" s="22">
        <v>17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Q66" s="16"/>
      <c r="R66" s="16"/>
    </row>
    <row r="67" spans="2:24" ht="14.25">
      <c r="B67" s="35"/>
      <c r="C67" s="250"/>
      <c r="D67" s="42"/>
      <c r="E67" s="42"/>
      <c r="F67" s="36"/>
      <c r="G67" s="53"/>
      <c r="H67" s="53"/>
      <c r="I67" s="53"/>
      <c r="J67" s="53"/>
      <c r="K67" s="53"/>
      <c r="L67" s="35"/>
      <c r="N67" s="35"/>
      <c r="O67" s="250"/>
      <c r="P67" s="42"/>
      <c r="Q67" s="42"/>
      <c r="R67" s="36"/>
      <c r="S67" s="53"/>
      <c r="T67" s="53"/>
      <c r="U67" s="53"/>
      <c r="V67" s="53"/>
      <c r="W67" s="53"/>
      <c r="X67" s="35"/>
    </row>
    <row r="68" spans="2:24" ht="14.25">
      <c r="B68" s="35"/>
      <c r="C68" s="250"/>
      <c r="D68" s="42"/>
      <c r="E68" s="42"/>
      <c r="F68" s="36"/>
      <c r="G68" s="53"/>
      <c r="H68" s="53"/>
      <c r="I68" s="53"/>
      <c r="J68" s="53"/>
      <c r="K68" s="53"/>
      <c r="L68" s="35"/>
      <c r="N68" s="35"/>
      <c r="O68" s="250"/>
      <c r="P68" s="42"/>
      <c r="Q68" s="42"/>
      <c r="R68" s="36"/>
      <c r="S68" s="53"/>
      <c r="T68" s="53"/>
      <c r="U68" s="53"/>
      <c r="V68" s="53"/>
      <c r="W68" s="53"/>
      <c r="X68" s="35"/>
    </row>
    <row r="69" spans="2:24" ht="14.25">
      <c r="B69" s="35"/>
      <c r="C69" s="250"/>
      <c r="D69" s="42"/>
      <c r="E69" s="42"/>
      <c r="F69" s="36"/>
      <c r="G69" s="53"/>
      <c r="H69" s="53"/>
      <c r="I69" s="53"/>
      <c r="J69" s="53"/>
      <c r="K69" s="53"/>
      <c r="L69" s="35"/>
      <c r="N69" s="35"/>
      <c r="O69" s="250"/>
      <c r="P69" s="42"/>
      <c r="Q69" s="42"/>
      <c r="R69" s="36"/>
      <c r="S69" s="53"/>
      <c r="T69" s="53"/>
      <c r="U69" s="53"/>
      <c r="V69" s="53"/>
      <c r="W69" s="53"/>
      <c r="X69" s="35"/>
    </row>
    <row r="70" spans="2:24" ht="14.25">
      <c r="B70" s="35"/>
      <c r="C70" s="250"/>
      <c r="D70" s="42"/>
      <c r="E70" s="42"/>
      <c r="F70" s="36"/>
      <c r="G70" s="53"/>
      <c r="H70" s="53"/>
      <c r="I70" s="53"/>
      <c r="J70" s="53"/>
      <c r="K70" s="53"/>
      <c r="L70" s="35"/>
      <c r="N70" s="35"/>
      <c r="O70" s="250"/>
      <c r="P70" s="42"/>
      <c r="Q70" s="42"/>
      <c r="R70" s="36"/>
      <c r="S70" s="53"/>
      <c r="T70" s="53"/>
      <c r="U70" s="53"/>
      <c r="V70" s="53"/>
      <c r="W70" s="53"/>
      <c r="X70" s="35"/>
    </row>
    <row r="71" spans="2:24" ht="14.25">
      <c r="B71" s="35"/>
      <c r="C71" s="250"/>
      <c r="D71" s="42"/>
      <c r="E71" s="42"/>
      <c r="F71" s="36"/>
      <c r="G71" s="53"/>
      <c r="H71" s="53"/>
      <c r="I71" s="53"/>
      <c r="J71" s="53"/>
      <c r="K71" s="53"/>
      <c r="L71" s="35"/>
      <c r="N71" s="35"/>
      <c r="O71" s="250"/>
      <c r="P71" s="42"/>
      <c r="Q71" s="42"/>
      <c r="R71" s="36"/>
      <c r="S71" s="53"/>
      <c r="T71" s="53"/>
      <c r="U71" s="53"/>
      <c r="V71" s="53"/>
      <c r="W71" s="53"/>
      <c r="X71" s="35"/>
    </row>
    <row r="72" spans="2:24" ht="14.25">
      <c r="B72" s="35"/>
      <c r="C72" s="250"/>
      <c r="D72" s="42"/>
      <c r="E72" s="42"/>
      <c r="F72" s="36"/>
      <c r="G72" s="53"/>
      <c r="H72" s="53"/>
      <c r="I72" s="53"/>
      <c r="J72" s="53"/>
      <c r="K72" s="53"/>
      <c r="L72" s="35"/>
      <c r="N72" s="35"/>
      <c r="O72" s="250"/>
      <c r="P72" s="42"/>
      <c r="Q72" s="42"/>
      <c r="R72" s="36"/>
      <c r="S72" s="53"/>
      <c r="T72" s="53"/>
      <c r="U72" s="53"/>
      <c r="V72" s="53"/>
      <c r="W72" s="53"/>
      <c r="X72" s="35"/>
    </row>
    <row r="73" spans="2:24" ht="14.25">
      <c r="B73" s="35"/>
      <c r="C73" s="250"/>
      <c r="D73" s="42"/>
      <c r="E73" s="42"/>
      <c r="F73" s="36"/>
      <c r="G73" s="53"/>
      <c r="H73" s="53"/>
      <c r="I73" s="53"/>
      <c r="J73" s="53"/>
      <c r="K73" s="53"/>
      <c r="L73" s="35"/>
      <c r="N73" s="35"/>
      <c r="O73" s="250"/>
      <c r="P73" s="42"/>
      <c r="Q73" s="42"/>
      <c r="R73" s="36"/>
      <c r="S73" s="53"/>
      <c r="T73" s="53"/>
      <c r="U73" s="53"/>
      <c r="V73" s="53"/>
      <c r="W73" s="53"/>
      <c r="X73" s="35"/>
    </row>
    <row r="74" spans="2:24" ht="14.25">
      <c r="B74" s="35"/>
      <c r="C74" s="250"/>
      <c r="D74" s="42"/>
      <c r="E74" s="42"/>
      <c r="F74" s="36"/>
      <c r="G74" s="53"/>
      <c r="H74" s="53"/>
      <c r="I74" s="53"/>
      <c r="J74" s="53"/>
      <c r="K74" s="53"/>
      <c r="L74" s="35"/>
      <c r="N74" s="35"/>
      <c r="O74" s="250"/>
      <c r="P74" s="42"/>
      <c r="Q74" s="42"/>
      <c r="R74" s="36"/>
      <c r="S74" s="53"/>
      <c r="T74" s="53"/>
      <c r="U74" s="53"/>
      <c r="V74" s="53"/>
      <c r="W74" s="53"/>
      <c r="X74" s="35"/>
    </row>
    <row r="75" spans="2:24" ht="14.25">
      <c r="B75" s="35"/>
      <c r="C75" s="250"/>
      <c r="D75" s="42"/>
      <c r="E75" s="42"/>
      <c r="F75" s="36"/>
      <c r="G75" s="53"/>
      <c r="H75" s="53"/>
      <c r="I75" s="53"/>
      <c r="J75" s="53"/>
      <c r="K75" s="53"/>
      <c r="L75" s="35"/>
      <c r="N75" s="35"/>
      <c r="O75" s="250"/>
      <c r="P75" s="42"/>
      <c r="Q75" s="42"/>
      <c r="R75" s="36"/>
      <c r="S75" s="53"/>
      <c r="T75" s="53"/>
      <c r="U75" s="53"/>
      <c r="V75" s="53"/>
      <c r="W75" s="53"/>
      <c r="X75" s="35"/>
    </row>
    <row r="76" ht="12.75" customHeight="1"/>
    <row r="77" spans="3:24" ht="12.75" customHeight="1">
      <c r="C77" s="20" t="s">
        <v>59</v>
      </c>
      <c r="D77" s="46"/>
      <c r="E77" s="46"/>
      <c r="F77" s="46"/>
      <c r="G77" s="47"/>
      <c r="H77" s="47"/>
      <c r="I77" s="47"/>
      <c r="J77" s="47"/>
      <c r="K77" s="47"/>
      <c r="L77" s="47"/>
      <c r="O77" s="20" t="s">
        <v>833</v>
      </c>
      <c r="P77" s="46"/>
      <c r="Q77" s="46"/>
      <c r="R77" s="46"/>
      <c r="S77" s="47"/>
      <c r="T77" s="47"/>
      <c r="U77" s="47"/>
      <c r="V77" s="47"/>
      <c r="W77" s="47"/>
      <c r="X77" s="47"/>
    </row>
    <row r="78" spans="2:24" ht="12.75" customHeight="1">
      <c r="B78" s="22"/>
      <c r="C78" s="23" t="s">
        <v>25</v>
      </c>
      <c r="D78" s="23" t="s">
        <v>26</v>
      </c>
      <c r="E78" s="24" t="s">
        <v>27</v>
      </c>
      <c r="F78" s="25" t="s">
        <v>28</v>
      </c>
      <c r="G78" s="25" t="s">
        <v>8</v>
      </c>
      <c r="H78" s="25" t="s">
        <v>40</v>
      </c>
      <c r="I78" s="25" t="s">
        <v>10</v>
      </c>
      <c r="J78" s="25" t="s">
        <v>33</v>
      </c>
      <c r="K78" s="25" t="s">
        <v>11</v>
      </c>
      <c r="L78" s="25" t="s">
        <v>45</v>
      </c>
      <c r="N78" s="22"/>
      <c r="O78" s="23" t="s">
        <v>25</v>
      </c>
      <c r="P78" s="23" t="s">
        <v>26</v>
      </c>
      <c r="Q78" s="24" t="s">
        <v>27</v>
      </c>
      <c r="R78" s="25" t="s">
        <v>28</v>
      </c>
      <c r="S78" s="25" t="s">
        <v>8</v>
      </c>
      <c r="T78" s="25" t="s">
        <v>40</v>
      </c>
      <c r="U78" s="25" t="s">
        <v>10</v>
      </c>
      <c r="V78" s="25" t="s">
        <v>33</v>
      </c>
      <c r="W78" s="25" t="s">
        <v>11</v>
      </c>
      <c r="X78" s="25" t="s">
        <v>45</v>
      </c>
    </row>
    <row r="79" spans="2:24" ht="12.75" customHeight="1">
      <c r="B79" s="22"/>
      <c r="C79" s="48" t="s">
        <v>32</v>
      </c>
      <c r="D79" s="10"/>
      <c r="E79" s="11"/>
      <c r="F79" s="11"/>
      <c r="G79" s="49"/>
      <c r="H79" s="49"/>
      <c r="I79" s="49"/>
      <c r="J79" s="49"/>
      <c r="K79" s="49"/>
      <c r="L79" s="50"/>
      <c r="N79" s="22"/>
      <c r="O79" s="48" t="s">
        <v>32</v>
      </c>
      <c r="P79" s="10"/>
      <c r="Q79" s="11"/>
      <c r="R79" s="11"/>
      <c r="S79" s="49"/>
      <c r="T79" s="49"/>
      <c r="U79" s="49"/>
      <c r="V79" s="49"/>
      <c r="W79" s="49"/>
      <c r="X79" s="50"/>
    </row>
    <row r="80" spans="2:24" ht="12.75" customHeight="1">
      <c r="B80" s="22">
        <v>1</v>
      </c>
      <c r="C80" s="31" t="s">
        <v>60</v>
      </c>
      <c r="D80" s="4" t="s">
        <v>11</v>
      </c>
      <c r="E80" s="4" t="s">
        <v>51</v>
      </c>
      <c r="F80" s="12" t="s">
        <v>61</v>
      </c>
      <c r="G80" s="22">
        <v>16</v>
      </c>
      <c r="H80" s="22"/>
      <c r="I80" s="22">
        <v>25</v>
      </c>
      <c r="J80" s="22"/>
      <c r="K80" s="22"/>
      <c r="L80" s="361">
        <f>G80+H80+I80+J80+K80</f>
        <v>41</v>
      </c>
      <c r="N80" s="22">
        <v>1</v>
      </c>
      <c r="O80" s="31" t="s">
        <v>60</v>
      </c>
      <c r="P80" s="4" t="s">
        <v>11</v>
      </c>
      <c r="Q80" s="4" t="s">
        <v>51</v>
      </c>
      <c r="R80" s="12" t="s">
        <v>61</v>
      </c>
      <c r="S80" s="22">
        <v>25</v>
      </c>
      <c r="T80" s="22"/>
      <c r="U80" s="22">
        <v>25</v>
      </c>
      <c r="V80" s="22"/>
      <c r="W80" s="22"/>
      <c r="X80" s="22">
        <f>S80+T80+U80+V80+W80</f>
        <v>50</v>
      </c>
    </row>
    <row r="81" spans="2:24" ht="12.75" customHeight="1">
      <c r="B81" s="22">
        <v>2</v>
      </c>
      <c r="C81" s="31" t="s">
        <v>16</v>
      </c>
      <c r="D81" s="4" t="s">
        <v>8</v>
      </c>
      <c r="E81" s="4" t="s">
        <v>51</v>
      </c>
      <c r="F81" s="4" t="s">
        <v>43</v>
      </c>
      <c r="G81" s="22">
        <v>25</v>
      </c>
      <c r="H81" s="22"/>
      <c r="I81" s="22"/>
      <c r="J81" s="22"/>
      <c r="K81" s="22"/>
      <c r="L81" s="22">
        <f>G81+H81+I81+J81+K81</f>
        <v>25</v>
      </c>
      <c r="N81" s="22">
        <v>2</v>
      </c>
      <c r="O81" s="31" t="s">
        <v>418</v>
      </c>
      <c r="P81" s="4" t="s">
        <v>40</v>
      </c>
      <c r="Q81" s="4" t="s">
        <v>51</v>
      </c>
      <c r="R81" s="12" t="s">
        <v>61</v>
      </c>
      <c r="S81" s="22"/>
      <c r="T81" s="22">
        <v>25</v>
      </c>
      <c r="U81" s="22"/>
      <c r="V81" s="22"/>
      <c r="W81" s="22"/>
      <c r="X81" s="22">
        <f>S81+T81+U81+V81+W81</f>
        <v>25</v>
      </c>
    </row>
    <row r="82" spans="2:18" ht="12.75" customHeight="1">
      <c r="B82" s="22">
        <v>3</v>
      </c>
      <c r="C82" s="31" t="s">
        <v>418</v>
      </c>
      <c r="D82" s="4" t="s">
        <v>40</v>
      </c>
      <c r="E82" s="4" t="s">
        <v>51</v>
      </c>
      <c r="F82" s="12" t="s">
        <v>61</v>
      </c>
      <c r="G82" s="22"/>
      <c r="H82" s="22">
        <v>25</v>
      </c>
      <c r="I82" s="22"/>
      <c r="J82" s="22"/>
      <c r="K82" s="22"/>
      <c r="L82" s="22">
        <f>G82+H82+I82+J82+K82</f>
        <v>25</v>
      </c>
      <c r="P82" s="18"/>
      <c r="R82" s="16"/>
    </row>
    <row r="83" spans="2:18" ht="12.75" customHeight="1">
      <c r="B83" s="22">
        <v>4</v>
      </c>
      <c r="C83" s="31" t="s">
        <v>47</v>
      </c>
      <c r="D83" s="4" t="s">
        <v>8</v>
      </c>
      <c r="E83" s="4" t="s">
        <v>51</v>
      </c>
      <c r="F83" s="4" t="s">
        <v>43</v>
      </c>
      <c r="G83" s="22">
        <v>20</v>
      </c>
      <c r="H83" s="22"/>
      <c r="I83" s="22"/>
      <c r="J83" s="22"/>
      <c r="K83" s="22"/>
      <c r="L83" s="22">
        <f>G83+H83+I83+J83+K83</f>
        <v>20</v>
      </c>
      <c r="Q83" s="16"/>
      <c r="R83" s="16"/>
    </row>
    <row r="84" spans="2:18" ht="12.75" customHeight="1">
      <c r="B84" s="22"/>
      <c r="C84" s="31"/>
      <c r="D84" s="4"/>
      <c r="E84" s="4"/>
      <c r="F84" s="253"/>
      <c r="G84" s="22"/>
      <c r="H84" s="22"/>
      <c r="I84" s="22"/>
      <c r="J84" s="22"/>
      <c r="K84" s="22"/>
      <c r="L84" s="22"/>
      <c r="Q84" s="16"/>
      <c r="R84" s="16"/>
    </row>
    <row r="85" spans="2:18" ht="12.75" customHeight="1">
      <c r="B85" s="22"/>
      <c r="C85" s="31"/>
      <c r="D85" s="4"/>
      <c r="E85" s="4"/>
      <c r="F85" s="253"/>
      <c r="G85" s="22"/>
      <c r="H85" s="22"/>
      <c r="I85" s="22"/>
      <c r="J85" s="22"/>
      <c r="K85" s="22"/>
      <c r="L85" s="22"/>
      <c r="Q85" s="16"/>
      <c r="R85" s="16"/>
    </row>
    <row r="86" spans="2:24" ht="12.75" customHeight="1">
      <c r="B86" s="35"/>
      <c r="C86" s="250"/>
      <c r="D86" s="42"/>
      <c r="E86" s="42"/>
      <c r="F86" s="251"/>
      <c r="G86" s="35"/>
      <c r="H86" s="35"/>
      <c r="I86" s="35"/>
      <c r="J86" s="35"/>
      <c r="K86" s="35"/>
      <c r="L86" s="35"/>
      <c r="N86" s="35"/>
      <c r="O86" s="250"/>
      <c r="P86" s="42"/>
      <c r="Q86" s="42"/>
      <c r="R86" s="251"/>
      <c r="S86" s="35"/>
      <c r="T86" s="35"/>
      <c r="U86" s="35"/>
      <c r="V86" s="35"/>
      <c r="W86" s="35"/>
      <c r="X86" s="35"/>
    </row>
    <row r="87" spans="2:24" ht="12.75" customHeight="1">
      <c r="B87" s="35"/>
      <c r="C87" s="35"/>
      <c r="D87" s="35"/>
      <c r="E87" s="52"/>
      <c r="F87" s="252"/>
      <c r="G87" s="35"/>
      <c r="H87" s="35"/>
      <c r="I87" s="35"/>
      <c r="J87" s="35"/>
      <c r="K87" s="35"/>
      <c r="L87" s="35"/>
      <c r="N87" s="35"/>
      <c r="O87" s="35"/>
      <c r="P87" s="35"/>
      <c r="Q87" s="52"/>
      <c r="R87" s="252"/>
      <c r="S87" s="35"/>
      <c r="T87" s="35"/>
      <c r="U87" s="35"/>
      <c r="V87" s="35"/>
      <c r="W87" s="35"/>
      <c r="X87" s="35"/>
    </row>
    <row r="88" spans="2:18" ht="12.75" customHeight="1">
      <c r="B88" s="35"/>
      <c r="C88" s="51" t="s">
        <v>31</v>
      </c>
      <c r="D88" s="8"/>
      <c r="E88" s="9"/>
      <c r="F88" s="9"/>
      <c r="G88" s="45"/>
      <c r="H88" s="45"/>
      <c r="I88" s="45"/>
      <c r="J88" s="45"/>
      <c r="K88" s="45"/>
      <c r="L88" s="45"/>
      <c r="Q88" s="16"/>
      <c r="R88" s="16"/>
    </row>
    <row r="89" spans="2:18" ht="12.75" customHeight="1">
      <c r="B89" s="22">
        <v>1</v>
      </c>
      <c r="C89" s="22" t="s">
        <v>15</v>
      </c>
      <c r="D89" s="22" t="s">
        <v>8</v>
      </c>
      <c r="E89" s="22" t="s">
        <v>54</v>
      </c>
      <c r="F89" s="22" t="s">
        <v>43</v>
      </c>
      <c r="G89" s="22"/>
      <c r="H89" s="22">
        <v>25</v>
      </c>
      <c r="I89" s="22">
        <v>25</v>
      </c>
      <c r="J89" s="22"/>
      <c r="K89" s="22"/>
      <c r="L89" s="361">
        <f aca="true" t="shared" si="4" ref="L89:L98">G89+H89+I89+J89+K89</f>
        <v>50</v>
      </c>
      <c r="Q89" s="16"/>
      <c r="R89" s="16"/>
    </row>
    <row r="90" spans="2:18" ht="12.75" customHeight="1">
      <c r="B90" s="22">
        <v>2</v>
      </c>
      <c r="C90" s="22" t="s">
        <v>414</v>
      </c>
      <c r="D90" s="22" t="s">
        <v>40</v>
      </c>
      <c r="E90" s="22" t="s">
        <v>390</v>
      </c>
      <c r="F90" s="22" t="s">
        <v>43</v>
      </c>
      <c r="G90" s="22"/>
      <c r="H90" s="22">
        <v>20</v>
      </c>
      <c r="I90" s="22"/>
      <c r="J90" s="22"/>
      <c r="K90" s="22"/>
      <c r="L90" s="22">
        <f t="shared" si="4"/>
        <v>20</v>
      </c>
      <c r="Q90" s="16"/>
      <c r="R90" s="16"/>
    </row>
    <row r="91" spans="2:18" ht="12.75" customHeight="1">
      <c r="B91" s="22">
        <v>3</v>
      </c>
      <c r="C91" s="22" t="s">
        <v>812</v>
      </c>
      <c r="D91" s="22" t="s">
        <v>10</v>
      </c>
      <c r="E91" s="22" t="s">
        <v>54</v>
      </c>
      <c r="F91" s="22" t="s">
        <v>43</v>
      </c>
      <c r="G91" s="22"/>
      <c r="H91" s="22"/>
      <c r="I91" s="22">
        <v>20</v>
      </c>
      <c r="J91" s="22"/>
      <c r="K91" s="22"/>
      <c r="L91" s="22">
        <f t="shared" si="4"/>
        <v>20</v>
      </c>
      <c r="Q91" s="16"/>
      <c r="R91" s="16"/>
    </row>
    <row r="92" spans="2:18" ht="12.75" customHeight="1">
      <c r="B92" s="22">
        <v>4</v>
      </c>
      <c r="C92" s="22" t="s">
        <v>415</v>
      </c>
      <c r="D92" s="22" t="s">
        <v>40</v>
      </c>
      <c r="E92" s="22" t="s">
        <v>54</v>
      </c>
      <c r="F92" s="22" t="s">
        <v>43</v>
      </c>
      <c r="G92" s="22"/>
      <c r="H92" s="22">
        <v>16</v>
      </c>
      <c r="I92" s="22"/>
      <c r="J92" s="22"/>
      <c r="K92" s="22"/>
      <c r="L92" s="22">
        <f t="shared" si="4"/>
        <v>16</v>
      </c>
      <c r="Q92" s="16"/>
      <c r="R92" s="16"/>
    </row>
    <row r="93" spans="2:18" ht="12.75" customHeight="1">
      <c r="B93" s="22">
        <v>5</v>
      </c>
      <c r="C93" s="22" t="s">
        <v>813</v>
      </c>
      <c r="D93" s="22" t="s">
        <v>10</v>
      </c>
      <c r="E93" s="22" t="s">
        <v>54</v>
      </c>
      <c r="F93" s="22" t="s">
        <v>43</v>
      </c>
      <c r="G93" s="22"/>
      <c r="H93" s="22"/>
      <c r="I93" s="22">
        <v>16</v>
      </c>
      <c r="J93" s="22"/>
      <c r="K93" s="22"/>
      <c r="L93" s="22">
        <f t="shared" si="4"/>
        <v>16</v>
      </c>
      <c r="Q93" s="16"/>
      <c r="R93" s="16"/>
    </row>
    <row r="94" spans="2:18" ht="12.75" customHeight="1">
      <c r="B94" s="22">
        <v>6</v>
      </c>
      <c r="C94" s="22" t="s">
        <v>416</v>
      </c>
      <c r="D94" s="22" t="s">
        <v>40</v>
      </c>
      <c r="E94" s="22" t="s">
        <v>390</v>
      </c>
      <c r="F94" s="22" t="s">
        <v>43</v>
      </c>
      <c r="G94" s="22"/>
      <c r="H94" s="22">
        <v>13</v>
      </c>
      <c r="I94" s="22"/>
      <c r="J94" s="22"/>
      <c r="K94" s="22"/>
      <c r="L94" s="22">
        <f t="shared" si="4"/>
        <v>13</v>
      </c>
      <c r="Q94" s="16"/>
      <c r="R94" s="16"/>
    </row>
    <row r="95" spans="2:18" ht="12.75" customHeight="1">
      <c r="B95" s="22">
        <v>7</v>
      </c>
      <c r="C95" s="22" t="s">
        <v>813</v>
      </c>
      <c r="D95" s="22" t="s">
        <v>10</v>
      </c>
      <c r="E95" s="22" t="s">
        <v>54</v>
      </c>
      <c r="F95" s="22" t="s">
        <v>43</v>
      </c>
      <c r="G95" s="22"/>
      <c r="H95" s="22"/>
      <c r="I95" s="22">
        <v>13</v>
      </c>
      <c r="J95" s="22"/>
      <c r="K95" s="22"/>
      <c r="L95" s="22">
        <f t="shared" si="4"/>
        <v>13</v>
      </c>
      <c r="Q95" s="16"/>
      <c r="R95" s="16"/>
    </row>
    <row r="96" spans="2:18" ht="12.75" customHeight="1">
      <c r="B96" s="22">
        <v>8</v>
      </c>
      <c r="C96" s="22" t="s">
        <v>417</v>
      </c>
      <c r="D96" s="22" t="s">
        <v>40</v>
      </c>
      <c r="E96" s="22" t="s">
        <v>390</v>
      </c>
      <c r="F96" s="22" t="s">
        <v>43</v>
      </c>
      <c r="G96" s="22"/>
      <c r="H96" s="22">
        <v>11</v>
      </c>
      <c r="I96" s="22"/>
      <c r="J96" s="22"/>
      <c r="K96" s="22"/>
      <c r="L96" s="22">
        <f t="shared" si="4"/>
        <v>11</v>
      </c>
      <c r="Q96" s="16"/>
      <c r="R96" s="16"/>
    </row>
    <row r="97" spans="2:18" ht="12.75" customHeight="1">
      <c r="B97" s="22">
        <v>9</v>
      </c>
      <c r="C97" s="22" t="s">
        <v>814</v>
      </c>
      <c r="D97" s="22" t="s">
        <v>10</v>
      </c>
      <c r="E97" s="22" t="s">
        <v>54</v>
      </c>
      <c r="F97" s="22" t="s">
        <v>43</v>
      </c>
      <c r="G97" s="22"/>
      <c r="H97" s="22"/>
      <c r="I97" s="22">
        <v>11</v>
      </c>
      <c r="J97" s="22"/>
      <c r="K97" s="22"/>
      <c r="L97" s="22">
        <f t="shared" si="4"/>
        <v>11</v>
      </c>
      <c r="Q97" s="16"/>
      <c r="R97" s="16"/>
    </row>
    <row r="98" spans="2:18" ht="12.75" customHeight="1">
      <c r="B98" s="22">
        <v>10</v>
      </c>
      <c r="C98" s="22" t="s">
        <v>75</v>
      </c>
      <c r="D98" s="22" t="s">
        <v>40</v>
      </c>
      <c r="E98" s="22" t="s">
        <v>390</v>
      </c>
      <c r="F98" s="22" t="s">
        <v>43</v>
      </c>
      <c r="G98" s="22"/>
      <c r="H98" s="22">
        <v>10</v>
      </c>
      <c r="I98" s="22"/>
      <c r="J98" s="22"/>
      <c r="K98" s="22"/>
      <c r="L98" s="22">
        <f t="shared" si="4"/>
        <v>10</v>
      </c>
      <c r="Q98" s="16"/>
      <c r="R98" s="16"/>
    </row>
    <row r="99" spans="2:24" ht="12.75" customHeight="1">
      <c r="B99" s="35"/>
      <c r="C99" s="35"/>
      <c r="D99" s="35"/>
      <c r="E99" s="52"/>
      <c r="F99" s="52"/>
      <c r="G99" s="35"/>
      <c r="H99" s="35"/>
      <c r="I99" s="35"/>
      <c r="J99" s="35"/>
      <c r="K99" s="35"/>
      <c r="L99" s="35"/>
      <c r="N99" s="35"/>
      <c r="O99" s="35"/>
      <c r="P99" s="35"/>
      <c r="Q99" s="52"/>
      <c r="R99" s="52"/>
      <c r="S99" s="35"/>
      <c r="T99" s="35"/>
      <c r="U99" s="35"/>
      <c r="V99" s="35"/>
      <c r="W99" s="35"/>
      <c r="X99" s="35"/>
    </row>
    <row r="100" spans="2:24" ht="12.75" customHeight="1">
      <c r="B100" s="35"/>
      <c r="C100" s="35"/>
      <c r="D100" s="35"/>
      <c r="E100" s="52"/>
      <c r="F100" s="52"/>
      <c r="G100" s="35"/>
      <c r="H100" s="35"/>
      <c r="I100" s="35"/>
      <c r="J100" s="35"/>
      <c r="K100" s="35"/>
      <c r="L100" s="35"/>
      <c r="N100" s="35"/>
      <c r="O100" s="35"/>
      <c r="P100" s="35"/>
      <c r="Q100" s="52"/>
      <c r="R100" s="52"/>
      <c r="S100" s="35"/>
      <c r="T100" s="35"/>
      <c r="U100" s="35"/>
      <c r="V100" s="35"/>
      <c r="W100" s="35"/>
      <c r="X100" s="35"/>
    </row>
    <row r="101" spans="2:24" ht="12.75" customHeight="1">
      <c r="B101" s="35"/>
      <c r="C101" s="35"/>
      <c r="D101" s="35"/>
      <c r="E101" s="52"/>
      <c r="F101" s="52"/>
      <c r="G101" s="35"/>
      <c r="H101" s="35"/>
      <c r="I101" s="35"/>
      <c r="J101" s="35"/>
      <c r="K101" s="35"/>
      <c r="L101" s="35"/>
      <c r="N101" s="35"/>
      <c r="O101" s="35"/>
      <c r="P101" s="35"/>
      <c r="Q101" s="52"/>
      <c r="R101" s="52"/>
      <c r="S101" s="35"/>
      <c r="T101" s="35"/>
      <c r="U101" s="35"/>
      <c r="V101" s="35"/>
      <c r="W101" s="35"/>
      <c r="X101" s="35"/>
    </row>
    <row r="102" spans="2:24" ht="12.75" customHeight="1">
      <c r="B102" s="35"/>
      <c r="C102" s="35"/>
      <c r="D102" s="35"/>
      <c r="E102" s="52"/>
      <c r="F102" s="52"/>
      <c r="G102" s="35"/>
      <c r="H102" s="35"/>
      <c r="I102" s="35"/>
      <c r="J102" s="35"/>
      <c r="K102" s="35"/>
      <c r="L102" s="35"/>
      <c r="N102" s="35"/>
      <c r="O102" s="35"/>
      <c r="P102" s="35"/>
      <c r="Q102" s="52"/>
      <c r="R102" s="52"/>
      <c r="S102" s="35"/>
      <c r="T102" s="35"/>
      <c r="U102" s="35"/>
      <c r="V102" s="35"/>
      <c r="W102" s="35"/>
      <c r="X102" s="35"/>
    </row>
    <row r="103" spans="2:24" ht="12.75" customHeight="1">
      <c r="B103" s="35"/>
      <c r="C103" s="35"/>
      <c r="D103" s="35"/>
      <c r="E103" s="52"/>
      <c r="F103" s="52"/>
      <c r="G103" s="35"/>
      <c r="H103" s="35"/>
      <c r="I103" s="35"/>
      <c r="J103" s="35"/>
      <c r="K103" s="35"/>
      <c r="L103" s="35"/>
      <c r="N103" s="35"/>
      <c r="O103" s="35"/>
      <c r="P103" s="35"/>
      <c r="Q103" s="52"/>
      <c r="R103" s="52"/>
      <c r="S103" s="35"/>
      <c r="T103" s="35"/>
      <c r="U103" s="35"/>
      <c r="V103" s="35"/>
      <c r="W103" s="35"/>
      <c r="X103" s="35"/>
    </row>
    <row r="104" spans="2:24" ht="12.75" customHeight="1">
      <c r="B104" s="35"/>
      <c r="C104" s="35"/>
      <c r="D104" s="35"/>
      <c r="E104" s="52"/>
      <c r="F104" s="52"/>
      <c r="G104" s="35"/>
      <c r="H104" s="35"/>
      <c r="I104" s="35"/>
      <c r="J104" s="35"/>
      <c r="K104" s="35"/>
      <c r="L104" s="35"/>
      <c r="N104" s="35"/>
      <c r="O104" s="35"/>
      <c r="P104" s="35"/>
      <c r="Q104" s="52"/>
      <c r="R104" s="52"/>
      <c r="S104" s="35"/>
      <c r="T104" s="35"/>
      <c r="U104" s="35"/>
      <c r="V104" s="35"/>
      <c r="W104" s="35"/>
      <c r="X104" s="35"/>
    </row>
    <row r="105" spans="2:24" ht="12.75" customHeight="1">
      <c r="B105" s="35"/>
      <c r="C105" s="35"/>
      <c r="D105" s="35"/>
      <c r="E105" s="52"/>
      <c r="F105" s="52"/>
      <c r="G105" s="35"/>
      <c r="H105" s="35"/>
      <c r="I105" s="35"/>
      <c r="J105" s="35"/>
      <c r="K105" s="35"/>
      <c r="L105" s="35"/>
      <c r="N105" s="35"/>
      <c r="O105" s="35"/>
      <c r="P105" s="35"/>
      <c r="Q105" s="52"/>
      <c r="R105" s="52"/>
      <c r="S105" s="35"/>
      <c r="T105" s="35"/>
      <c r="U105" s="35"/>
      <c r="V105" s="35"/>
      <c r="W105" s="35"/>
      <c r="X105" s="35"/>
    </row>
    <row r="106" spans="2:24" ht="12.75" customHeight="1">
      <c r="B106" s="35"/>
      <c r="C106" s="35"/>
      <c r="D106" s="35"/>
      <c r="E106" s="52"/>
      <c r="F106" s="52"/>
      <c r="G106" s="35"/>
      <c r="H106" s="35"/>
      <c r="I106" s="35"/>
      <c r="J106" s="35"/>
      <c r="K106" s="35"/>
      <c r="L106" s="35"/>
      <c r="N106" s="35"/>
      <c r="O106" s="35"/>
      <c r="P106" s="35"/>
      <c r="Q106" s="52"/>
      <c r="R106" s="52"/>
      <c r="S106" s="35"/>
      <c r="T106" s="35"/>
      <c r="U106" s="35"/>
      <c r="V106" s="35"/>
      <c r="W106" s="35"/>
      <c r="X106" s="35"/>
    </row>
    <row r="107" spans="2:24" ht="12.75" customHeight="1">
      <c r="B107" s="35"/>
      <c r="C107" s="35"/>
      <c r="D107" s="35"/>
      <c r="E107" s="52"/>
      <c r="F107" s="52"/>
      <c r="G107" s="35"/>
      <c r="H107" s="35"/>
      <c r="I107" s="35"/>
      <c r="J107" s="35"/>
      <c r="K107" s="35"/>
      <c r="L107" s="35"/>
      <c r="N107" s="35"/>
      <c r="O107" s="35"/>
      <c r="P107" s="35"/>
      <c r="Q107" s="52"/>
      <c r="R107" s="52"/>
      <c r="S107" s="35"/>
      <c r="T107" s="35"/>
      <c r="U107" s="35"/>
      <c r="V107" s="35"/>
      <c r="W107" s="35"/>
      <c r="X107" s="35"/>
    </row>
    <row r="108" spans="2:24" ht="12.75" customHeight="1">
      <c r="B108" s="35"/>
      <c r="C108" s="35"/>
      <c r="D108" s="35"/>
      <c r="E108" s="52"/>
      <c r="F108" s="52"/>
      <c r="G108" s="35"/>
      <c r="H108" s="35"/>
      <c r="I108" s="35"/>
      <c r="J108" s="35"/>
      <c r="K108" s="35"/>
      <c r="L108" s="35"/>
      <c r="N108" s="35"/>
      <c r="O108" s="35"/>
      <c r="P108" s="35"/>
      <c r="Q108" s="52"/>
      <c r="R108" s="52"/>
      <c r="S108" s="35"/>
      <c r="T108" s="35"/>
      <c r="U108" s="35"/>
      <c r="V108" s="35"/>
      <c r="W108" s="35"/>
      <c r="X108" s="35"/>
    </row>
    <row r="109" spans="2:24" ht="12.75" customHeight="1">
      <c r="B109" s="35"/>
      <c r="C109" s="35"/>
      <c r="D109" s="35"/>
      <c r="E109" s="52"/>
      <c r="F109" s="52"/>
      <c r="G109" s="35"/>
      <c r="H109" s="35"/>
      <c r="I109" s="35"/>
      <c r="J109" s="35"/>
      <c r="K109" s="35"/>
      <c r="L109" s="35"/>
      <c r="N109" s="35"/>
      <c r="O109" s="35"/>
      <c r="P109" s="35"/>
      <c r="Q109" s="52"/>
      <c r="R109" s="52"/>
      <c r="S109" s="35"/>
      <c r="T109" s="35"/>
      <c r="U109" s="35"/>
      <c r="V109" s="35"/>
      <c r="W109" s="35"/>
      <c r="X109" s="35"/>
    </row>
    <row r="110" spans="2:24" ht="12.75" customHeight="1">
      <c r="B110" s="35"/>
      <c r="C110" s="35"/>
      <c r="D110" s="35"/>
      <c r="E110" s="52"/>
      <c r="F110" s="52"/>
      <c r="G110" s="35"/>
      <c r="H110" s="35"/>
      <c r="I110" s="35"/>
      <c r="J110" s="35"/>
      <c r="K110" s="35"/>
      <c r="L110" s="35"/>
      <c r="N110" s="35"/>
      <c r="O110" s="35"/>
      <c r="P110" s="35"/>
      <c r="Q110" s="52"/>
      <c r="R110" s="52"/>
      <c r="S110" s="35"/>
      <c r="T110" s="35"/>
      <c r="U110" s="35"/>
      <c r="V110" s="35"/>
      <c r="W110" s="35"/>
      <c r="X110" s="35"/>
    </row>
    <row r="111" spans="2:24" ht="12.75" customHeight="1">
      <c r="B111" s="35"/>
      <c r="C111" s="35"/>
      <c r="D111" s="35"/>
      <c r="E111" s="52"/>
      <c r="F111" s="52"/>
      <c r="G111" s="35"/>
      <c r="H111" s="35"/>
      <c r="I111" s="35"/>
      <c r="J111" s="35"/>
      <c r="K111" s="35"/>
      <c r="L111" s="35"/>
      <c r="N111" s="35"/>
      <c r="O111" s="35"/>
      <c r="P111" s="35"/>
      <c r="Q111" s="52"/>
      <c r="R111" s="52"/>
      <c r="S111" s="35"/>
      <c r="T111" s="35"/>
      <c r="U111" s="35"/>
      <c r="V111" s="35"/>
      <c r="W111" s="35"/>
      <c r="X111" s="35"/>
    </row>
    <row r="112" spans="2:24" ht="12.75" customHeight="1">
      <c r="B112" s="35"/>
      <c r="C112" s="35"/>
      <c r="D112" s="35"/>
      <c r="E112" s="52"/>
      <c r="F112" s="52"/>
      <c r="G112" s="35"/>
      <c r="H112" s="35"/>
      <c r="I112" s="35"/>
      <c r="J112" s="35"/>
      <c r="K112" s="35"/>
      <c r="L112" s="35"/>
      <c r="N112" s="35"/>
      <c r="O112" s="35"/>
      <c r="P112" s="35"/>
      <c r="Q112" s="52"/>
      <c r="R112" s="52"/>
      <c r="S112" s="35"/>
      <c r="T112" s="35"/>
      <c r="U112" s="35"/>
      <c r="V112" s="35"/>
      <c r="W112" s="35"/>
      <c r="X112" s="35"/>
    </row>
    <row r="113" spans="2:24" ht="12.75" customHeight="1">
      <c r="B113" s="35"/>
      <c r="C113" s="35"/>
      <c r="D113" s="35"/>
      <c r="E113" s="52"/>
      <c r="F113" s="52"/>
      <c r="G113" s="35"/>
      <c r="H113" s="35"/>
      <c r="I113" s="35"/>
      <c r="J113" s="35"/>
      <c r="K113" s="35"/>
      <c r="L113" s="35"/>
      <c r="N113" s="35"/>
      <c r="O113" s="35"/>
      <c r="P113" s="35"/>
      <c r="Q113" s="52"/>
      <c r="R113" s="52"/>
      <c r="S113" s="35"/>
      <c r="T113" s="35"/>
      <c r="U113" s="35"/>
      <c r="V113" s="35"/>
      <c r="W113" s="35"/>
      <c r="X113" s="35"/>
    </row>
    <row r="114" spans="2:24" ht="12.75" customHeight="1">
      <c r="B114" s="35"/>
      <c r="C114" s="35"/>
      <c r="D114" s="35"/>
      <c r="E114" s="52"/>
      <c r="F114" s="52"/>
      <c r="G114" s="35"/>
      <c r="H114" s="35"/>
      <c r="I114" s="35"/>
      <c r="J114" s="35"/>
      <c r="K114" s="35"/>
      <c r="L114" s="35"/>
      <c r="N114" s="35"/>
      <c r="O114" s="35"/>
      <c r="P114" s="35"/>
      <c r="Q114" s="52"/>
      <c r="R114" s="52"/>
      <c r="S114" s="35"/>
      <c r="T114" s="35"/>
      <c r="U114" s="35"/>
      <c r="V114" s="35"/>
      <c r="W114" s="35"/>
      <c r="X114" s="35"/>
    </row>
    <row r="115" spans="2:24" ht="12.75" customHeight="1">
      <c r="B115" s="35"/>
      <c r="C115" s="35"/>
      <c r="D115" s="35"/>
      <c r="E115" s="52"/>
      <c r="F115" s="52"/>
      <c r="G115" s="35"/>
      <c r="H115" s="35"/>
      <c r="I115" s="35"/>
      <c r="J115" s="35"/>
      <c r="K115" s="35"/>
      <c r="L115" s="35"/>
      <c r="N115" s="35"/>
      <c r="O115" s="35"/>
      <c r="P115" s="35"/>
      <c r="Q115" s="52"/>
      <c r="R115" s="52"/>
      <c r="S115" s="35"/>
      <c r="T115" s="35"/>
      <c r="U115" s="35"/>
      <c r="V115" s="35"/>
      <c r="W115" s="35"/>
      <c r="X115" s="35"/>
    </row>
    <row r="116" spans="2:24" ht="12.75" customHeight="1">
      <c r="B116" s="35"/>
      <c r="C116" s="35"/>
      <c r="D116" s="35"/>
      <c r="E116" s="52"/>
      <c r="F116" s="52"/>
      <c r="G116" s="35"/>
      <c r="H116" s="35"/>
      <c r="I116" s="35"/>
      <c r="J116" s="35"/>
      <c r="K116" s="35"/>
      <c r="L116" s="35"/>
      <c r="N116" s="35"/>
      <c r="O116" s="35"/>
      <c r="P116" s="35"/>
      <c r="Q116" s="52"/>
      <c r="R116" s="52"/>
      <c r="S116" s="35"/>
      <c r="T116" s="35"/>
      <c r="U116" s="35"/>
      <c r="V116" s="35"/>
      <c r="W116" s="35"/>
      <c r="X116" s="35"/>
    </row>
    <row r="117" spans="3:24" ht="15">
      <c r="C117" s="20" t="s">
        <v>35</v>
      </c>
      <c r="D117" s="1"/>
      <c r="E117" s="1"/>
      <c r="F117" s="1"/>
      <c r="G117" s="47"/>
      <c r="H117" s="47"/>
      <c r="I117" s="47"/>
      <c r="J117" s="47"/>
      <c r="K117" s="47"/>
      <c r="L117" s="47"/>
      <c r="O117" s="20" t="s">
        <v>834</v>
      </c>
      <c r="P117" s="1"/>
      <c r="Q117" s="1"/>
      <c r="R117" s="1"/>
      <c r="S117" s="47"/>
      <c r="T117" s="47"/>
      <c r="U117" s="47"/>
      <c r="V117" s="47"/>
      <c r="W117" s="47"/>
      <c r="X117" s="47"/>
    </row>
    <row r="118" spans="2:24" ht="15">
      <c r="B118" s="22"/>
      <c r="C118" s="23" t="s">
        <v>25</v>
      </c>
      <c r="D118" s="23" t="s">
        <v>26</v>
      </c>
      <c r="E118" s="24" t="s">
        <v>27</v>
      </c>
      <c r="F118" s="25" t="s">
        <v>28</v>
      </c>
      <c r="G118" s="25" t="s">
        <v>8</v>
      </c>
      <c r="H118" s="25" t="s">
        <v>40</v>
      </c>
      <c r="I118" s="25" t="s">
        <v>10</v>
      </c>
      <c r="J118" s="25" t="s">
        <v>33</v>
      </c>
      <c r="K118" s="25" t="s">
        <v>11</v>
      </c>
      <c r="L118" s="25" t="s">
        <v>45</v>
      </c>
      <c r="N118" s="22"/>
      <c r="O118" s="23" t="s">
        <v>25</v>
      </c>
      <c r="P118" s="23" t="s">
        <v>26</v>
      </c>
      <c r="Q118" s="24" t="s">
        <v>27</v>
      </c>
      <c r="R118" s="25" t="s">
        <v>28</v>
      </c>
      <c r="S118" s="25" t="s">
        <v>8</v>
      </c>
      <c r="T118" s="25" t="s">
        <v>40</v>
      </c>
      <c r="U118" s="25" t="s">
        <v>10</v>
      </c>
      <c r="V118" s="25" t="s">
        <v>33</v>
      </c>
      <c r="W118" s="25" t="s">
        <v>11</v>
      </c>
      <c r="X118" s="25" t="s">
        <v>45</v>
      </c>
    </row>
    <row r="119" spans="2:24" ht="12.75" customHeight="1">
      <c r="B119" s="26"/>
      <c r="C119" s="27" t="s">
        <v>32</v>
      </c>
      <c r="D119" s="2"/>
      <c r="E119" s="3"/>
      <c r="F119" s="3"/>
      <c r="G119" s="28"/>
      <c r="H119" s="28"/>
      <c r="I119" s="28"/>
      <c r="J119" s="28"/>
      <c r="K119" s="28"/>
      <c r="L119" s="28"/>
      <c r="N119" s="22"/>
      <c r="O119" s="358" t="s">
        <v>32</v>
      </c>
      <c r="P119" s="10"/>
      <c r="Q119" s="11"/>
      <c r="R119" s="11"/>
      <c r="S119" s="49"/>
      <c r="T119" s="49"/>
      <c r="U119" s="49"/>
      <c r="V119" s="49"/>
      <c r="W119" s="49"/>
      <c r="X119" s="49"/>
    </row>
    <row r="120" spans="2:12" s="349" customFormat="1" ht="12.75">
      <c r="B120" s="345">
        <v>1</v>
      </c>
      <c r="C120" s="346" t="s">
        <v>4</v>
      </c>
      <c r="D120" s="347" t="s">
        <v>8</v>
      </c>
      <c r="E120" s="347" t="s">
        <v>51</v>
      </c>
      <c r="F120" s="347" t="s">
        <v>43</v>
      </c>
      <c r="G120" s="348">
        <v>16</v>
      </c>
      <c r="H120" s="348">
        <v>16</v>
      </c>
      <c r="I120" s="348">
        <v>25</v>
      </c>
      <c r="J120" s="348"/>
      <c r="K120" s="348"/>
      <c r="L120" s="379">
        <f aca="true" t="shared" si="5" ref="L120:L131">G120+H120+I120+J120+K120</f>
        <v>57</v>
      </c>
    </row>
    <row r="121" spans="2:15" s="349" customFormat="1" ht="12.75">
      <c r="B121" s="345">
        <v>2</v>
      </c>
      <c r="C121" s="348" t="s">
        <v>19</v>
      </c>
      <c r="D121" s="347" t="s">
        <v>33</v>
      </c>
      <c r="E121" s="347" t="s">
        <v>51</v>
      </c>
      <c r="F121" s="347" t="s">
        <v>43</v>
      </c>
      <c r="G121" s="348">
        <v>25</v>
      </c>
      <c r="H121" s="348"/>
      <c r="I121" s="348"/>
      <c r="J121" s="348">
        <v>25</v>
      </c>
      <c r="K121" s="348"/>
      <c r="L121" s="379">
        <f t="shared" si="5"/>
        <v>50</v>
      </c>
      <c r="O121" s="368" t="s">
        <v>703</v>
      </c>
    </row>
    <row r="122" spans="2:24" s="349" customFormat="1" ht="12.75">
      <c r="B122" s="345">
        <v>3</v>
      </c>
      <c r="C122" s="347" t="s">
        <v>473</v>
      </c>
      <c r="D122" s="347" t="s">
        <v>40</v>
      </c>
      <c r="E122" s="347" t="s">
        <v>51</v>
      </c>
      <c r="F122" s="368" t="s">
        <v>80</v>
      </c>
      <c r="G122" s="348"/>
      <c r="H122" s="348">
        <v>25</v>
      </c>
      <c r="I122" s="348"/>
      <c r="J122" s="348">
        <v>20</v>
      </c>
      <c r="K122" s="348"/>
      <c r="L122" s="379">
        <f t="shared" si="5"/>
        <v>45</v>
      </c>
      <c r="N122" s="345">
        <v>1</v>
      </c>
      <c r="O122" s="347" t="s">
        <v>473</v>
      </c>
      <c r="P122" s="347" t="s">
        <v>40</v>
      </c>
      <c r="Q122" s="347" t="s">
        <v>51</v>
      </c>
      <c r="R122" s="368" t="s">
        <v>80</v>
      </c>
      <c r="S122" s="348"/>
      <c r="T122" s="348">
        <v>25</v>
      </c>
      <c r="U122" s="348"/>
      <c r="V122" s="348">
        <v>25</v>
      </c>
      <c r="W122" s="348"/>
      <c r="X122" s="345">
        <f>S122+T122+U122+V122+W122</f>
        <v>50</v>
      </c>
    </row>
    <row r="123" spans="2:15" s="349" customFormat="1" ht="12.75">
      <c r="B123" s="345">
        <v>4</v>
      </c>
      <c r="C123" s="346" t="s">
        <v>63</v>
      </c>
      <c r="D123" s="347" t="s">
        <v>8</v>
      </c>
      <c r="E123" s="347" t="s">
        <v>51</v>
      </c>
      <c r="F123" s="347" t="s">
        <v>43</v>
      </c>
      <c r="G123" s="348">
        <v>20</v>
      </c>
      <c r="H123" s="348"/>
      <c r="I123" s="348"/>
      <c r="J123" s="348"/>
      <c r="K123" s="348"/>
      <c r="L123" s="345">
        <f t="shared" si="5"/>
        <v>20</v>
      </c>
      <c r="O123" s="369" t="s">
        <v>706</v>
      </c>
    </row>
    <row r="124" spans="2:24" s="349" customFormat="1" ht="12.75">
      <c r="B124" s="345">
        <v>5</v>
      </c>
      <c r="C124" s="347" t="s">
        <v>474</v>
      </c>
      <c r="D124" s="347" t="s">
        <v>40</v>
      </c>
      <c r="E124" s="347" t="s">
        <v>51</v>
      </c>
      <c r="F124" s="369" t="s">
        <v>61</v>
      </c>
      <c r="G124" s="348"/>
      <c r="H124" s="348">
        <v>20</v>
      </c>
      <c r="I124" s="348"/>
      <c r="J124" s="348"/>
      <c r="K124" s="348"/>
      <c r="L124" s="345">
        <f t="shared" si="5"/>
        <v>20</v>
      </c>
      <c r="N124" s="345">
        <v>1</v>
      </c>
      <c r="O124" s="347" t="s">
        <v>474</v>
      </c>
      <c r="P124" s="347" t="s">
        <v>40</v>
      </c>
      <c r="Q124" s="347" t="s">
        <v>51</v>
      </c>
      <c r="R124" s="369" t="s">
        <v>61</v>
      </c>
      <c r="S124" s="348"/>
      <c r="T124" s="348">
        <v>25</v>
      </c>
      <c r="U124" s="348"/>
      <c r="V124" s="348"/>
      <c r="W124" s="348"/>
      <c r="X124" s="345">
        <f>S124+T124+U124+V124+W124</f>
        <v>25</v>
      </c>
    </row>
    <row r="125" spans="2:24" s="349" customFormat="1" ht="12.75">
      <c r="B125" s="345">
        <v>6</v>
      </c>
      <c r="C125" s="347" t="s">
        <v>847</v>
      </c>
      <c r="D125" s="347" t="s">
        <v>33</v>
      </c>
      <c r="E125" s="347" t="s">
        <v>51</v>
      </c>
      <c r="F125" s="369" t="s">
        <v>61</v>
      </c>
      <c r="G125" s="348"/>
      <c r="H125" s="348"/>
      <c r="I125" s="348"/>
      <c r="J125" s="348">
        <v>16</v>
      </c>
      <c r="K125" s="348"/>
      <c r="L125" s="345">
        <f t="shared" si="5"/>
        <v>16</v>
      </c>
      <c r="N125" s="345">
        <v>2</v>
      </c>
      <c r="O125" s="347" t="s">
        <v>847</v>
      </c>
      <c r="P125" s="347" t="s">
        <v>33</v>
      </c>
      <c r="Q125" s="347" t="s">
        <v>51</v>
      </c>
      <c r="R125" s="369" t="s">
        <v>61</v>
      </c>
      <c r="S125" s="348"/>
      <c r="T125" s="348"/>
      <c r="U125" s="348"/>
      <c r="V125" s="348">
        <v>16</v>
      </c>
      <c r="W125" s="348"/>
      <c r="X125" s="345">
        <f>S125+T125+U125+V125+W125</f>
        <v>16</v>
      </c>
    </row>
    <row r="126" spans="2:12" s="349" customFormat="1" ht="12.75">
      <c r="B126" s="345">
        <v>7</v>
      </c>
      <c r="C126" s="347" t="s">
        <v>64</v>
      </c>
      <c r="D126" s="347" t="s">
        <v>11</v>
      </c>
      <c r="E126" s="347" t="s">
        <v>51</v>
      </c>
      <c r="F126" s="347" t="s">
        <v>43</v>
      </c>
      <c r="G126" s="348">
        <v>13</v>
      </c>
      <c r="H126" s="348"/>
      <c r="I126" s="348"/>
      <c r="J126" s="348"/>
      <c r="K126" s="348"/>
      <c r="L126" s="345">
        <f t="shared" si="5"/>
        <v>13</v>
      </c>
    </row>
    <row r="127" spans="2:12" s="349" customFormat="1" ht="12.75">
      <c r="B127" s="350">
        <v>8</v>
      </c>
      <c r="C127" s="347" t="s">
        <v>475</v>
      </c>
      <c r="D127" s="347" t="s">
        <v>11</v>
      </c>
      <c r="E127" s="347" t="s">
        <v>51</v>
      </c>
      <c r="F127" s="348" t="s">
        <v>43</v>
      </c>
      <c r="G127" s="348"/>
      <c r="H127" s="348">
        <v>13</v>
      </c>
      <c r="I127" s="348"/>
      <c r="J127" s="348"/>
      <c r="K127" s="348"/>
      <c r="L127" s="345">
        <f t="shared" si="5"/>
        <v>13</v>
      </c>
    </row>
    <row r="128" spans="2:12" s="349" customFormat="1" ht="12.75">
      <c r="B128" s="345">
        <v>9</v>
      </c>
      <c r="C128" s="352" t="s">
        <v>65</v>
      </c>
      <c r="D128" s="352" t="s">
        <v>8</v>
      </c>
      <c r="E128" s="352" t="s">
        <v>51</v>
      </c>
      <c r="F128" s="352" t="s">
        <v>43</v>
      </c>
      <c r="G128" s="348">
        <v>11</v>
      </c>
      <c r="H128" s="348"/>
      <c r="I128" s="348"/>
      <c r="J128" s="348"/>
      <c r="K128" s="348"/>
      <c r="L128" s="345">
        <f t="shared" si="5"/>
        <v>11</v>
      </c>
    </row>
    <row r="129" spans="2:12" s="349" customFormat="1" ht="12.75">
      <c r="B129" s="345">
        <v>10</v>
      </c>
      <c r="C129" s="351" t="s">
        <v>66</v>
      </c>
      <c r="D129" s="352" t="s">
        <v>40</v>
      </c>
      <c r="E129" s="352" t="s">
        <v>51</v>
      </c>
      <c r="F129" s="347" t="s">
        <v>43</v>
      </c>
      <c r="G129" s="348">
        <v>10</v>
      </c>
      <c r="H129" s="348"/>
      <c r="I129" s="348"/>
      <c r="J129" s="348"/>
      <c r="K129" s="348"/>
      <c r="L129" s="345">
        <f t="shared" si="5"/>
        <v>10</v>
      </c>
    </row>
    <row r="130" spans="2:12" s="349" customFormat="1" ht="12.75">
      <c r="B130" s="350">
        <v>11</v>
      </c>
      <c r="C130" s="352" t="s">
        <v>67</v>
      </c>
      <c r="D130" s="352" t="s">
        <v>8</v>
      </c>
      <c r="E130" s="352" t="s">
        <v>51</v>
      </c>
      <c r="F130" s="352" t="s">
        <v>43</v>
      </c>
      <c r="G130" s="348">
        <v>9</v>
      </c>
      <c r="H130" s="348"/>
      <c r="I130" s="348"/>
      <c r="J130" s="348"/>
      <c r="K130" s="348"/>
      <c r="L130" s="345">
        <f t="shared" si="5"/>
        <v>9</v>
      </c>
    </row>
    <row r="131" spans="2:12" s="349" customFormat="1" ht="12.75">
      <c r="B131" s="350">
        <v>11</v>
      </c>
      <c r="C131" s="347" t="s">
        <v>79</v>
      </c>
      <c r="D131" s="347" t="s">
        <v>8</v>
      </c>
      <c r="E131" s="347" t="s">
        <v>51</v>
      </c>
      <c r="F131" s="348" t="s">
        <v>43</v>
      </c>
      <c r="G131" s="348">
        <v>0</v>
      </c>
      <c r="H131" s="348"/>
      <c r="I131" s="348"/>
      <c r="J131" s="348"/>
      <c r="K131" s="348"/>
      <c r="L131" s="345">
        <f t="shared" si="5"/>
        <v>0</v>
      </c>
    </row>
    <row r="132" spans="2:12" s="349" customFormat="1" ht="12.75">
      <c r="B132" s="354"/>
      <c r="C132" s="372"/>
      <c r="D132" s="372"/>
      <c r="E132" s="372"/>
      <c r="F132" s="357"/>
      <c r="G132" s="357"/>
      <c r="H132" s="357"/>
      <c r="I132" s="357"/>
      <c r="J132" s="357"/>
      <c r="K132" s="357"/>
      <c r="L132" s="354"/>
    </row>
    <row r="133" spans="2:12" s="349" customFormat="1" ht="12.75">
      <c r="B133" s="354"/>
      <c r="C133" s="372"/>
      <c r="D133" s="372"/>
      <c r="E133" s="372"/>
      <c r="F133" s="357"/>
      <c r="G133" s="357"/>
      <c r="H133" s="357"/>
      <c r="I133" s="357"/>
      <c r="J133" s="357"/>
      <c r="K133" s="357"/>
      <c r="L133" s="354"/>
    </row>
    <row r="134" spans="3:22" s="354" customFormat="1" ht="12" customHeight="1">
      <c r="C134" s="355"/>
      <c r="D134" s="356"/>
      <c r="E134" s="355"/>
      <c r="F134" s="355"/>
      <c r="I134" s="357"/>
      <c r="J134" s="357"/>
      <c r="O134" s="355"/>
      <c r="P134" s="356"/>
      <c r="Q134" s="355"/>
      <c r="R134" s="355"/>
      <c r="U134" s="357"/>
      <c r="V134" s="357"/>
    </row>
    <row r="135" spans="2:24" ht="12" customHeight="1">
      <c r="B135" s="26"/>
      <c r="C135" s="51" t="s">
        <v>31</v>
      </c>
      <c r="D135" s="8"/>
      <c r="E135" s="9"/>
      <c r="F135" s="9"/>
      <c r="G135" s="45"/>
      <c r="H135" s="45"/>
      <c r="I135" s="45"/>
      <c r="J135" s="45"/>
      <c r="K135" s="45"/>
      <c r="L135" s="45"/>
      <c r="N135" s="22"/>
      <c r="O135" s="37" t="s">
        <v>835</v>
      </c>
      <c r="P135" s="5"/>
      <c r="Q135" s="6"/>
      <c r="R135" s="6"/>
      <c r="S135" s="38"/>
      <c r="T135" s="38"/>
      <c r="U135" s="38"/>
      <c r="V135" s="38"/>
      <c r="W135" s="38"/>
      <c r="X135" s="38"/>
    </row>
    <row r="136" spans="2:15" s="349" customFormat="1" ht="12.75">
      <c r="B136" s="345">
        <v>1</v>
      </c>
      <c r="C136" s="346" t="s">
        <v>3</v>
      </c>
      <c r="D136" s="347" t="s">
        <v>8</v>
      </c>
      <c r="E136" s="347" t="s">
        <v>54</v>
      </c>
      <c r="F136" s="348" t="s">
        <v>43</v>
      </c>
      <c r="G136" s="348">
        <v>25</v>
      </c>
      <c r="H136" s="348">
        <v>13</v>
      </c>
      <c r="I136" s="348">
        <v>25</v>
      </c>
      <c r="J136" s="348"/>
      <c r="K136" s="348"/>
      <c r="L136" s="379">
        <f>G136+H136+I136+J136+K136</f>
        <v>63</v>
      </c>
      <c r="O136" s="370" t="s">
        <v>706</v>
      </c>
    </row>
    <row r="137" spans="2:25" s="349" customFormat="1" ht="12.75">
      <c r="B137" s="345">
        <v>2</v>
      </c>
      <c r="C137" s="347" t="s">
        <v>72</v>
      </c>
      <c r="D137" s="347" t="s">
        <v>11</v>
      </c>
      <c r="E137" s="347" t="s">
        <v>54</v>
      </c>
      <c r="F137" s="369" t="s">
        <v>61</v>
      </c>
      <c r="G137" s="348">
        <v>11</v>
      </c>
      <c r="H137" s="348">
        <v>9</v>
      </c>
      <c r="I137" s="348">
        <v>20</v>
      </c>
      <c r="J137" s="348">
        <v>25</v>
      </c>
      <c r="K137" s="348"/>
      <c r="L137" s="379">
        <f>G137+H137+I137+J137+K137-3</f>
        <v>62</v>
      </c>
      <c r="N137" s="345">
        <v>1</v>
      </c>
      <c r="O137" s="347" t="s">
        <v>72</v>
      </c>
      <c r="P137" s="347" t="s">
        <v>11</v>
      </c>
      <c r="Q137" s="347" t="s">
        <v>54</v>
      </c>
      <c r="R137" s="369" t="s">
        <v>61</v>
      </c>
      <c r="S137" s="348">
        <v>25</v>
      </c>
      <c r="T137" s="348">
        <v>25</v>
      </c>
      <c r="U137" s="348">
        <v>25</v>
      </c>
      <c r="V137" s="348">
        <v>25</v>
      </c>
      <c r="W137" s="348"/>
      <c r="X137" s="345">
        <f>S137+T137+U137+V137+W137</f>
        <v>100</v>
      </c>
      <c r="Y137" s="380" t="s">
        <v>841</v>
      </c>
    </row>
    <row r="138" spans="2:12" s="349" customFormat="1" ht="12.75">
      <c r="B138" s="345">
        <v>3</v>
      </c>
      <c r="C138" s="347" t="s">
        <v>71</v>
      </c>
      <c r="D138" s="347" t="s">
        <v>11</v>
      </c>
      <c r="E138" s="347" t="s">
        <v>54</v>
      </c>
      <c r="F138" s="348" t="s">
        <v>43</v>
      </c>
      <c r="G138" s="348">
        <v>13</v>
      </c>
      <c r="H138" s="348">
        <v>6</v>
      </c>
      <c r="I138" s="348">
        <v>16</v>
      </c>
      <c r="J138" s="348">
        <v>20</v>
      </c>
      <c r="K138" s="348"/>
      <c r="L138" s="379">
        <f>G138+H138+I138+J138+K138-4</f>
        <v>51</v>
      </c>
    </row>
    <row r="139" spans="2:15" s="349" customFormat="1" ht="12.75">
      <c r="B139" s="345">
        <v>4</v>
      </c>
      <c r="C139" s="347" t="s">
        <v>69</v>
      </c>
      <c r="D139" s="347" t="s">
        <v>8</v>
      </c>
      <c r="E139" s="347" t="s">
        <v>54</v>
      </c>
      <c r="F139" s="348" t="s">
        <v>43</v>
      </c>
      <c r="G139" s="348">
        <v>20</v>
      </c>
      <c r="H139" s="348">
        <v>11</v>
      </c>
      <c r="I139" s="348">
        <v>13</v>
      </c>
      <c r="J139" s="348"/>
      <c r="K139" s="348"/>
      <c r="L139" s="379">
        <f aca="true" t="shared" si="6" ref="L139:L157">G139+H139+I139+J139+K139</f>
        <v>44</v>
      </c>
      <c r="O139" s="368" t="s">
        <v>703</v>
      </c>
    </row>
    <row r="140" spans="2:24" s="349" customFormat="1" ht="12.75">
      <c r="B140" s="345">
        <v>5</v>
      </c>
      <c r="C140" s="347" t="s">
        <v>70</v>
      </c>
      <c r="D140" s="347" t="s">
        <v>8</v>
      </c>
      <c r="E140" s="347" t="s">
        <v>54</v>
      </c>
      <c r="F140" s="348" t="s">
        <v>43</v>
      </c>
      <c r="G140" s="348">
        <v>16</v>
      </c>
      <c r="H140" s="348">
        <v>3</v>
      </c>
      <c r="I140" s="348">
        <v>11</v>
      </c>
      <c r="J140" s="348"/>
      <c r="K140" s="348"/>
      <c r="L140" s="379">
        <f t="shared" si="6"/>
        <v>30</v>
      </c>
      <c r="N140" s="345">
        <v>1</v>
      </c>
      <c r="O140" s="346" t="s">
        <v>75</v>
      </c>
      <c r="P140" s="347" t="s">
        <v>9</v>
      </c>
      <c r="Q140" s="347" t="s">
        <v>54</v>
      </c>
      <c r="R140" s="368" t="s">
        <v>80</v>
      </c>
      <c r="S140" s="348">
        <v>25</v>
      </c>
      <c r="T140" s="348"/>
      <c r="U140" s="348">
        <v>25</v>
      </c>
      <c r="V140" s="348"/>
      <c r="W140" s="348"/>
      <c r="X140" s="345">
        <f>S140+T140+U140+V140+W140</f>
        <v>50</v>
      </c>
    </row>
    <row r="141" spans="2:24" s="349" customFormat="1" ht="12.75">
      <c r="B141" s="345">
        <v>6</v>
      </c>
      <c r="C141" s="347" t="s">
        <v>437</v>
      </c>
      <c r="D141" s="347" t="s">
        <v>40</v>
      </c>
      <c r="E141" s="347" t="s">
        <v>54</v>
      </c>
      <c r="F141" s="348" t="s">
        <v>43</v>
      </c>
      <c r="G141" s="348"/>
      <c r="H141" s="348">
        <v>25</v>
      </c>
      <c r="I141" s="348"/>
      <c r="J141" s="348"/>
      <c r="K141" s="348"/>
      <c r="L141" s="345">
        <f t="shared" si="6"/>
        <v>25</v>
      </c>
      <c r="N141" s="345">
        <v>2</v>
      </c>
      <c r="O141" s="352" t="s">
        <v>460</v>
      </c>
      <c r="P141" s="352" t="s">
        <v>40</v>
      </c>
      <c r="Q141" s="352" t="s">
        <v>54</v>
      </c>
      <c r="R141" s="371" t="s">
        <v>80</v>
      </c>
      <c r="S141" s="353"/>
      <c r="T141" s="353">
        <v>25</v>
      </c>
      <c r="U141" s="353"/>
      <c r="V141" s="353"/>
      <c r="W141" s="353"/>
      <c r="X141" s="345">
        <f>S141+T141+U141+V141+W141</f>
        <v>25</v>
      </c>
    </row>
    <row r="142" spans="2:24" s="349" customFormat="1" ht="12.75">
      <c r="B142" s="345">
        <v>7</v>
      </c>
      <c r="C142" s="347" t="s">
        <v>76</v>
      </c>
      <c r="D142" s="347" t="s">
        <v>8</v>
      </c>
      <c r="E142" s="347" t="s">
        <v>54</v>
      </c>
      <c r="F142" s="348" t="s">
        <v>43</v>
      </c>
      <c r="G142" s="348">
        <v>7</v>
      </c>
      <c r="H142" s="348">
        <v>5</v>
      </c>
      <c r="I142" s="348">
        <v>10</v>
      </c>
      <c r="J142" s="348"/>
      <c r="K142" s="348"/>
      <c r="L142" s="345">
        <f t="shared" si="6"/>
        <v>22</v>
      </c>
      <c r="N142" s="345">
        <v>3</v>
      </c>
      <c r="O142" s="352" t="s">
        <v>461</v>
      </c>
      <c r="P142" s="352" t="s">
        <v>40</v>
      </c>
      <c r="Q142" s="352" t="s">
        <v>54</v>
      </c>
      <c r="R142" s="368" t="s">
        <v>80</v>
      </c>
      <c r="S142" s="353"/>
      <c r="T142" s="353">
        <v>20</v>
      </c>
      <c r="U142" s="353"/>
      <c r="V142" s="353"/>
      <c r="W142" s="353"/>
      <c r="X142" s="345">
        <f>S142+T142+U142+V142+W142</f>
        <v>20</v>
      </c>
    </row>
    <row r="143" spans="2:24" s="349" customFormat="1" ht="12.75">
      <c r="B143" s="345">
        <v>8</v>
      </c>
      <c r="C143" s="347" t="s">
        <v>460</v>
      </c>
      <c r="D143" s="347" t="s">
        <v>40</v>
      </c>
      <c r="E143" s="347" t="s">
        <v>54</v>
      </c>
      <c r="F143" s="368" t="s">
        <v>80</v>
      </c>
      <c r="G143" s="348"/>
      <c r="H143" s="348">
        <v>20</v>
      </c>
      <c r="I143" s="348"/>
      <c r="J143" s="348"/>
      <c r="K143" s="348"/>
      <c r="L143" s="345">
        <f t="shared" si="6"/>
        <v>20</v>
      </c>
      <c r="N143" s="345">
        <v>4</v>
      </c>
      <c r="O143" s="352" t="s">
        <v>462</v>
      </c>
      <c r="P143" s="352" t="s">
        <v>40</v>
      </c>
      <c r="Q143" s="352" t="s">
        <v>54</v>
      </c>
      <c r="R143" s="371" t="s">
        <v>80</v>
      </c>
      <c r="S143" s="353"/>
      <c r="T143" s="353">
        <v>16</v>
      </c>
      <c r="U143" s="353"/>
      <c r="V143" s="353"/>
      <c r="W143" s="353"/>
      <c r="X143" s="345">
        <f>S143+T143+U143+V143+W143</f>
        <v>16</v>
      </c>
    </row>
    <row r="144" spans="2:12" s="349" customFormat="1" ht="12.75">
      <c r="B144" s="345">
        <v>9</v>
      </c>
      <c r="C144" s="347" t="s">
        <v>75</v>
      </c>
      <c r="D144" s="347" t="s">
        <v>40</v>
      </c>
      <c r="E144" s="347" t="s">
        <v>390</v>
      </c>
      <c r="F144" s="368" t="s">
        <v>80</v>
      </c>
      <c r="G144" s="348">
        <v>8</v>
      </c>
      <c r="H144" s="348">
        <v>1</v>
      </c>
      <c r="I144" s="348">
        <v>8</v>
      </c>
      <c r="J144" s="348"/>
      <c r="K144" s="348"/>
      <c r="L144" s="345">
        <f t="shared" si="6"/>
        <v>17</v>
      </c>
    </row>
    <row r="145" spans="2:12" s="349" customFormat="1" ht="12.75">
      <c r="B145" s="345">
        <v>10</v>
      </c>
      <c r="C145" s="347" t="s">
        <v>388</v>
      </c>
      <c r="D145" s="347" t="s">
        <v>40</v>
      </c>
      <c r="E145" s="347" t="s">
        <v>54</v>
      </c>
      <c r="F145" s="348" t="s">
        <v>43</v>
      </c>
      <c r="G145" s="348"/>
      <c r="H145" s="348">
        <v>16</v>
      </c>
      <c r="I145" s="348"/>
      <c r="J145" s="348"/>
      <c r="K145" s="348"/>
      <c r="L145" s="345">
        <f t="shared" si="6"/>
        <v>16</v>
      </c>
    </row>
    <row r="146" spans="2:12" s="349" customFormat="1" ht="12.75">
      <c r="B146" s="345">
        <v>11</v>
      </c>
      <c r="C146" s="352" t="s">
        <v>73</v>
      </c>
      <c r="D146" s="352" t="s">
        <v>11</v>
      </c>
      <c r="E146" s="352" t="s">
        <v>54</v>
      </c>
      <c r="F146" s="353" t="s">
        <v>43</v>
      </c>
      <c r="G146" s="353">
        <v>10</v>
      </c>
      <c r="H146" s="353"/>
      <c r="I146" s="353"/>
      <c r="J146" s="353"/>
      <c r="K146" s="353"/>
      <c r="L146" s="345">
        <f t="shared" si="6"/>
        <v>10</v>
      </c>
    </row>
    <row r="147" spans="2:12" s="349" customFormat="1" ht="12.75">
      <c r="B147" s="345">
        <v>12</v>
      </c>
      <c r="C147" s="352" t="s">
        <v>461</v>
      </c>
      <c r="D147" s="352" t="s">
        <v>40</v>
      </c>
      <c r="E147" s="352" t="s">
        <v>54</v>
      </c>
      <c r="F147" s="368" t="s">
        <v>80</v>
      </c>
      <c r="G147" s="353"/>
      <c r="H147" s="353">
        <v>10</v>
      </c>
      <c r="I147" s="353"/>
      <c r="J147" s="353"/>
      <c r="K147" s="353"/>
      <c r="L147" s="345">
        <f t="shared" si="6"/>
        <v>10</v>
      </c>
    </row>
    <row r="148" spans="2:12" s="349" customFormat="1" ht="12.75">
      <c r="B148" s="345">
        <v>13</v>
      </c>
      <c r="C148" s="352" t="s">
        <v>74</v>
      </c>
      <c r="D148" s="352" t="s">
        <v>8</v>
      </c>
      <c r="E148" s="352" t="s">
        <v>54</v>
      </c>
      <c r="F148" s="348" t="s">
        <v>43</v>
      </c>
      <c r="G148" s="353">
        <v>9</v>
      </c>
      <c r="H148" s="353"/>
      <c r="I148" s="353"/>
      <c r="J148" s="353"/>
      <c r="K148" s="353"/>
      <c r="L148" s="345">
        <f t="shared" si="6"/>
        <v>9</v>
      </c>
    </row>
    <row r="149" spans="2:12" s="349" customFormat="1" ht="12.75">
      <c r="B149" s="345">
        <v>14</v>
      </c>
      <c r="C149" s="352" t="s">
        <v>815</v>
      </c>
      <c r="D149" s="352" t="s">
        <v>11</v>
      </c>
      <c r="E149" s="352" t="s">
        <v>54</v>
      </c>
      <c r="F149" s="348" t="s">
        <v>43</v>
      </c>
      <c r="G149" s="353"/>
      <c r="H149" s="353"/>
      <c r="I149" s="353">
        <v>9</v>
      </c>
      <c r="J149" s="353"/>
      <c r="K149" s="353"/>
      <c r="L149" s="345">
        <f t="shared" si="6"/>
        <v>9</v>
      </c>
    </row>
    <row r="150" spans="2:12" s="349" customFormat="1" ht="12.75">
      <c r="B150" s="345">
        <v>15</v>
      </c>
      <c r="C150" s="351" t="s">
        <v>75</v>
      </c>
      <c r="D150" s="352" t="s">
        <v>9</v>
      </c>
      <c r="E150" s="352" t="s">
        <v>54</v>
      </c>
      <c r="F150" s="368" t="s">
        <v>80</v>
      </c>
      <c r="G150" s="353">
        <v>8</v>
      </c>
      <c r="H150" s="353"/>
      <c r="I150" s="353"/>
      <c r="J150" s="353"/>
      <c r="K150" s="353"/>
      <c r="L150" s="345">
        <f t="shared" si="6"/>
        <v>8</v>
      </c>
    </row>
    <row r="151" spans="2:12" s="349" customFormat="1" ht="12.75">
      <c r="B151" s="345">
        <v>16</v>
      </c>
      <c r="C151" s="352" t="s">
        <v>462</v>
      </c>
      <c r="D151" s="352" t="s">
        <v>40</v>
      </c>
      <c r="E151" s="352" t="s">
        <v>54</v>
      </c>
      <c r="F151" s="371" t="s">
        <v>80</v>
      </c>
      <c r="G151" s="353"/>
      <c r="H151" s="353">
        <v>8</v>
      </c>
      <c r="I151" s="353"/>
      <c r="J151" s="353"/>
      <c r="K151" s="353"/>
      <c r="L151" s="345">
        <f t="shared" si="6"/>
        <v>8</v>
      </c>
    </row>
    <row r="152" spans="2:12" s="349" customFormat="1" ht="12.75">
      <c r="B152" s="345">
        <v>17</v>
      </c>
      <c r="C152" s="352" t="s">
        <v>463</v>
      </c>
      <c r="D152" s="352" t="s">
        <v>40</v>
      </c>
      <c r="E152" s="352" t="s">
        <v>54</v>
      </c>
      <c r="F152" s="353" t="s">
        <v>43</v>
      </c>
      <c r="G152" s="353"/>
      <c r="H152" s="353">
        <v>7</v>
      </c>
      <c r="I152" s="353"/>
      <c r="J152" s="353"/>
      <c r="K152" s="353"/>
      <c r="L152" s="345">
        <f t="shared" si="6"/>
        <v>7</v>
      </c>
    </row>
    <row r="153" spans="2:12" s="349" customFormat="1" ht="12.75">
      <c r="B153" s="345">
        <v>18</v>
      </c>
      <c r="C153" s="351" t="s">
        <v>77</v>
      </c>
      <c r="D153" s="352" t="s">
        <v>8</v>
      </c>
      <c r="E153" s="352" t="s">
        <v>54</v>
      </c>
      <c r="F153" s="353" t="s">
        <v>43</v>
      </c>
      <c r="G153" s="353">
        <v>6</v>
      </c>
      <c r="H153" s="353"/>
      <c r="I153" s="353"/>
      <c r="J153" s="353"/>
      <c r="K153" s="353"/>
      <c r="L153" s="345">
        <f t="shared" si="6"/>
        <v>6</v>
      </c>
    </row>
    <row r="154" spans="2:12" s="349" customFormat="1" ht="12.75">
      <c r="B154" s="345">
        <v>19</v>
      </c>
      <c r="C154" s="352" t="s">
        <v>78</v>
      </c>
      <c r="D154" s="352" t="s">
        <v>11</v>
      </c>
      <c r="E154" s="352" t="s">
        <v>54</v>
      </c>
      <c r="F154" s="353" t="s">
        <v>43</v>
      </c>
      <c r="G154" s="353">
        <v>5</v>
      </c>
      <c r="H154" s="353"/>
      <c r="I154" s="353"/>
      <c r="J154" s="353"/>
      <c r="K154" s="353"/>
      <c r="L154" s="345">
        <f t="shared" si="6"/>
        <v>5</v>
      </c>
    </row>
    <row r="155" spans="2:12" s="349" customFormat="1" ht="12.75">
      <c r="B155" s="345">
        <v>20</v>
      </c>
      <c r="C155" s="352" t="s">
        <v>464</v>
      </c>
      <c r="D155" s="352" t="s">
        <v>40</v>
      </c>
      <c r="E155" s="352" t="s">
        <v>54</v>
      </c>
      <c r="F155" s="353" t="s">
        <v>43</v>
      </c>
      <c r="G155" s="353"/>
      <c r="H155" s="353">
        <v>4</v>
      </c>
      <c r="I155" s="353"/>
      <c r="J155" s="353"/>
      <c r="K155" s="353"/>
      <c r="L155" s="345">
        <f t="shared" si="6"/>
        <v>4</v>
      </c>
    </row>
    <row r="156" spans="2:12" s="349" customFormat="1" ht="12.75">
      <c r="B156" s="345">
        <v>21</v>
      </c>
      <c r="C156" s="352" t="s">
        <v>465</v>
      </c>
      <c r="D156" s="352" t="s">
        <v>40</v>
      </c>
      <c r="E156" s="352" t="s">
        <v>54</v>
      </c>
      <c r="F156" s="353" t="s">
        <v>43</v>
      </c>
      <c r="G156" s="353"/>
      <c r="H156" s="353">
        <v>2</v>
      </c>
      <c r="I156" s="353"/>
      <c r="J156" s="353"/>
      <c r="K156" s="353"/>
      <c r="L156" s="345">
        <f t="shared" si="6"/>
        <v>2</v>
      </c>
    </row>
    <row r="157" spans="2:12" s="349" customFormat="1" ht="12.75">
      <c r="B157" s="345">
        <v>22</v>
      </c>
      <c r="C157" s="352" t="s">
        <v>466</v>
      </c>
      <c r="D157" s="352" t="s">
        <v>8</v>
      </c>
      <c r="E157" s="352" t="s">
        <v>54</v>
      </c>
      <c r="F157" s="353" t="s">
        <v>43</v>
      </c>
      <c r="G157" s="353"/>
      <c r="H157" s="353">
        <v>0</v>
      </c>
      <c r="I157" s="353"/>
      <c r="J157" s="353"/>
      <c r="K157" s="353"/>
      <c r="L157" s="345">
        <f t="shared" si="6"/>
        <v>0</v>
      </c>
    </row>
    <row r="158" spans="3:24" ht="14.25">
      <c r="C158" s="36"/>
      <c r="D158" s="34"/>
      <c r="E158" s="35"/>
      <c r="F158" s="35"/>
      <c r="G158" s="36"/>
      <c r="I158" s="35"/>
      <c r="J158" s="35"/>
      <c r="K158" s="35"/>
      <c r="L158" s="35"/>
      <c r="O158" s="36"/>
      <c r="P158" s="34"/>
      <c r="Q158" s="35"/>
      <c r="R158" s="35"/>
      <c r="S158" s="36"/>
      <c r="U158" s="35"/>
      <c r="V158" s="35"/>
      <c r="W158" s="35"/>
      <c r="X158" s="35"/>
    </row>
    <row r="159" spans="3:12" ht="15">
      <c r="C159" s="20" t="s">
        <v>36</v>
      </c>
      <c r="D159" s="1"/>
      <c r="E159" s="1"/>
      <c r="F159" s="1"/>
      <c r="G159" s="47"/>
      <c r="H159" s="47"/>
      <c r="I159" s="47"/>
      <c r="J159" s="47"/>
      <c r="K159" s="47"/>
      <c r="L159" s="47"/>
    </row>
    <row r="160" spans="2:18" ht="15">
      <c r="B160" s="22"/>
      <c r="C160" s="23" t="s">
        <v>25</v>
      </c>
      <c r="D160" s="23" t="s">
        <v>26</v>
      </c>
      <c r="E160" s="24" t="s">
        <v>27</v>
      </c>
      <c r="F160" s="25" t="s">
        <v>28</v>
      </c>
      <c r="G160" s="25" t="s">
        <v>8</v>
      </c>
      <c r="H160" s="25" t="s">
        <v>40</v>
      </c>
      <c r="I160" s="25" t="s">
        <v>10</v>
      </c>
      <c r="J160" s="25" t="s">
        <v>33</v>
      </c>
      <c r="K160" s="25" t="s">
        <v>11</v>
      </c>
      <c r="L160" s="25" t="s">
        <v>45</v>
      </c>
      <c r="Q160" s="16"/>
      <c r="R160" s="16"/>
    </row>
    <row r="161" spans="2:18" ht="15">
      <c r="B161" s="26"/>
      <c r="C161" s="55" t="s">
        <v>32</v>
      </c>
      <c r="D161" s="2"/>
      <c r="E161" s="3"/>
      <c r="F161" s="3"/>
      <c r="G161" s="28"/>
      <c r="H161" s="28"/>
      <c r="I161" s="28"/>
      <c r="J161" s="28"/>
      <c r="K161" s="28"/>
      <c r="L161" s="28"/>
      <c r="Q161" s="16"/>
      <c r="R161" s="16"/>
    </row>
    <row r="162" spans="2:12" s="349" customFormat="1" ht="12.75">
      <c r="B162" s="345">
        <v>1</v>
      </c>
      <c r="C162" s="346" t="s">
        <v>82</v>
      </c>
      <c r="D162" s="347" t="s">
        <v>11</v>
      </c>
      <c r="E162" s="347" t="s">
        <v>51</v>
      </c>
      <c r="F162" s="348" t="s">
        <v>43</v>
      </c>
      <c r="G162" s="348">
        <v>20</v>
      </c>
      <c r="H162" s="348"/>
      <c r="I162" s="348">
        <v>25</v>
      </c>
      <c r="J162" s="348"/>
      <c r="K162" s="348"/>
      <c r="L162" s="379">
        <f aca="true" t="shared" si="7" ref="L162:L174">G162+H162+I162+J162+K162</f>
        <v>45</v>
      </c>
    </row>
    <row r="163" spans="2:12" s="349" customFormat="1" ht="12.75">
      <c r="B163" s="345">
        <v>2</v>
      </c>
      <c r="C163" s="346" t="s">
        <v>81</v>
      </c>
      <c r="D163" s="347" t="s">
        <v>11</v>
      </c>
      <c r="E163" s="347" t="s">
        <v>51</v>
      </c>
      <c r="F163" s="348" t="s">
        <v>43</v>
      </c>
      <c r="G163" s="348">
        <v>25</v>
      </c>
      <c r="H163" s="348"/>
      <c r="I163" s="348"/>
      <c r="J163" s="348"/>
      <c r="K163" s="348"/>
      <c r="L163" s="345">
        <f t="shared" si="7"/>
        <v>25</v>
      </c>
    </row>
    <row r="164" spans="2:12" s="349" customFormat="1" ht="12.75">
      <c r="B164" s="345">
        <v>3</v>
      </c>
      <c r="C164" s="346" t="s">
        <v>510</v>
      </c>
      <c r="D164" s="347" t="s">
        <v>40</v>
      </c>
      <c r="E164" s="347" t="s">
        <v>51</v>
      </c>
      <c r="F164" s="348" t="s">
        <v>43</v>
      </c>
      <c r="G164" s="348"/>
      <c r="H164" s="348">
        <v>25</v>
      </c>
      <c r="I164" s="348"/>
      <c r="J164" s="348"/>
      <c r="K164" s="348"/>
      <c r="L164" s="345">
        <f t="shared" si="7"/>
        <v>25</v>
      </c>
    </row>
    <row r="165" spans="2:12" s="349" customFormat="1" ht="12.75">
      <c r="B165" s="345">
        <v>4</v>
      </c>
      <c r="C165" s="365" t="s">
        <v>840</v>
      </c>
      <c r="D165" s="365" t="s">
        <v>33</v>
      </c>
      <c r="E165" s="366" t="s">
        <v>51</v>
      </c>
      <c r="F165" s="367" t="s">
        <v>43</v>
      </c>
      <c r="G165" s="348"/>
      <c r="H165" s="348"/>
      <c r="I165" s="348"/>
      <c r="J165" s="348">
        <v>25</v>
      </c>
      <c r="K165" s="348"/>
      <c r="L165" s="345">
        <f t="shared" si="7"/>
        <v>25</v>
      </c>
    </row>
    <row r="166" spans="2:12" s="349" customFormat="1" ht="12.75">
      <c r="B166" s="345">
        <v>5</v>
      </c>
      <c r="C166" s="346" t="s">
        <v>511</v>
      </c>
      <c r="D166" s="347" t="s">
        <v>40</v>
      </c>
      <c r="E166" s="347" t="s">
        <v>51</v>
      </c>
      <c r="F166" s="348" t="s">
        <v>43</v>
      </c>
      <c r="G166" s="348"/>
      <c r="H166" s="348">
        <v>20</v>
      </c>
      <c r="I166" s="348"/>
      <c r="J166" s="348"/>
      <c r="K166" s="348"/>
      <c r="L166" s="345">
        <f t="shared" si="7"/>
        <v>20</v>
      </c>
    </row>
    <row r="167" spans="2:12" s="349" customFormat="1" ht="12.75">
      <c r="B167" s="345">
        <v>6</v>
      </c>
      <c r="C167" s="346" t="s">
        <v>816</v>
      </c>
      <c r="D167" s="347" t="s">
        <v>11</v>
      </c>
      <c r="E167" s="347" t="s">
        <v>51</v>
      </c>
      <c r="F167" s="348" t="s">
        <v>43</v>
      </c>
      <c r="G167" s="348"/>
      <c r="H167" s="348"/>
      <c r="I167" s="348">
        <v>20</v>
      </c>
      <c r="J167" s="348"/>
      <c r="K167" s="348"/>
      <c r="L167" s="345">
        <f t="shared" si="7"/>
        <v>20</v>
      </c>
    </row>
    <row r="168" spans="2:12" s="349" customFormat="1" ht="12.75">
      <c r="B168" s="345">
        <v>7</v>
      </c>
      <c r="C168" s="346" t="s">
        <v>844</v>
      </c>
      <c r="D168" s="365" t="s">
        <v>33</v>
      </c>
      <c r="E168" s="366" t="s">
        <v>51</v>
      </c>
      <c r="F168" s="367" t="s">
        <v>43</v>
      </c>
      <c r="G168" s="348"/>
      <c r="H168" s="348"/>
      <c r="I168" s="348"/>
      <c r="J168" s="348">
        <v>20</v>
      </c>
      <c r="K168" s="348"/>
      <c r="L168" s="345">
        <f t="shared" si="7"/>
        <v>20</v>
      </c>
    </row>
    <row r="169" spans="2:12" s="349" customFormat="1" ht="12.75">
      <c r="B169" s="345">
        <v>8</v>
      </c>
      <c r="C169" s="346" t="s">
        <v>512</v>
      </c>
      <c r="D169" s="347" t="s">
        <v>40</v>
      </c>
      <c r="E169" s="347" t="s">
        <v>51</v>
      </c>
      <c r="F169" s="348" t="s">
        <v>43</v>
      </c>
      <c r="G169" s="348"/>
      <c r="H169" s="348">
        <v>16</v>
      </c>
      <c r="I169" s="348"/>
      <c r="J169" s="348"/>
      <c r="K169" s="348"/>
      <c r="L169" s="345">
        <f t="shared" si="7"/>
        <v>16</v>
      </c>
    </row>
    <row r="170" spans="2:12" s="349" customFormat="1" ht="12.75">
      <c r="B170" s="345">
        <v>9</v>
      </c>
      <c r="C170" s="346" t="s">
        <v>845</v>
      </c>
      <c r="D170" s="365" t="s">
        <v>33</v>
      </c>
      <c r="E170" s="366" t="s">
        <v>51</v>
      </c>
      <c r="F170" s="367" t="s">
        <v>706</v>
      </c>
      <c r="G170" s="348"/>
      <c r="H170" s="348"/>
      <c r="I170" s="348"/>
      <c r="J170" s="348">
        <v>16</v>
      </c>
      <c r="K170" s="348"/>
      <c r="L170" s="345">
        <f t="shared" si="7"/>
        <v>16</v>
      </c>
    </row>
    <row r="171" spans="2:12" s="349" customFormat="1" ht="12.75">
      <c r="B171" s="345">
        <v>10</v>
      </c>
      <c r="C171" s="346" t="s">
        <v>513</v>
      </c>
      <c r="D171" s="347" t="s">
        <v>40</v>
      </c>
      <c r="E171" s="347" t="s">
        <v>51</v>
      </c>
      <c r="F171" s="348" t="s">
        <v>43</v>
      </c>
      <c r="G171" s="348"/>
      <c r="H171" s="348">
        <v>13</v>
      </c>
      <c r="I171" s="348"/>
      <c r="J171" s="348"/>
      <c r="K171" s="348"/>
      <c r="L171" s="345">
        <f t="shared" si="7"/>
        <v>13</v>
      </c>
    </row>
    <row r="172" spans="2:12" s="349" customFormat="1" ht="12.75">
      <c r="B172" s="345">
        <v>11</v>
      </c>
      <c r="C172" s="346" t="s">
        <v>846</v>
      </c>
      <c r="D172" s="365" t="s">
        <v>33</v>
      </c>
      <c r="E172" s="366" t="s">
        <v>51</v>
      </c>
      <c r="F172" s="367" t="s">
        <v>706</v>
      </c>
      <c r="G172" s="348"/>
      <c r="H172" s="348"/>
      <c r="I172" s="348"/>
      <c r="J172" s="348">
        <v>13</v>
      </c>
      <c r="K172" s="348"/>
      <c r="L172" s="345">
        <f t="shared" si="7"/>
        <v>13</v>
      </c>
    </row>
    <row r="173" spans="2:12" s="349" customFormat="1" ht="12.75">
      <c r="B173" s="345">
        <v>12</v>
      </c>
      <c r="C173" s="346" t="s">
        <v>514</v>
      </c>
      <c r="D173" s="347" t="s">
        <v>40</v>
      </c>
      <c r="E173" s="347" t="s">
        <v>51</v>
      </c>
      <c r="F173" s="348" t="s">
        <v>43</v>
      </c>
      <c r="G173" s="348"/>
      <c r="H173" s="348">
        <v>11</v>
      </c>
      <c r="I173" s="348"/>
      <c r="J173" s="348"/>
      <c r="K173" s="348"/>
      <c r="L173" s="345">
        <f t="shared" si="7"/>
        <v>11</v>
      </c>
    </row>
    <row r="174" spans="2:12" s="349" customFormat="1" ht="12.75">
      <c r="B174" s="345">
        <v>13</v>
      </c>
      <c r="C174" s="346" t="s">
        <v>515</v>
      </c>
      <c r="D174" s="347" t="s">
        <v>40</v>
      </c>
      <c r="E174" s="347" t="s">
        <v>51</v>
      </c>
      <c r="F174" s="348" t="s">
        <v>43</v>
      </c>
      <c r="G174" s="348"/>
      <c r="H174" s="348">
        <v>10</v>
      </c>
      <c r="I174" s="348"/>
      <c r="J174" s="348"/>
      <c r="K174" s="348"/>
      <c r="L174" s="345">
        <f t="shared" si="7"/>
        <v>10</v>
      </c>
    </row>
    <row r="175" spans="2:12" s="349" customFormat="1" ht="12.75">
      <c r="B175" s="345">
        <v>14</v>
      </c>
      <c r="C175" s="346"/>
      <c r="D175" s="365"/>
      <c r="E175" s="366"/>
      <c r="F175" s="367"/>
      <c r="G175" s="348"/>
      <c r="H175" s="348"/>
      <c r="I175" s="348"/>
      <c r="J175" s="348"/>
      <c r="K175" s="348"/>
      <c r="L175" s="345"/>
    </row>
    <row r="176" spans="3:24" s="35" customFormat="1" ht="15">
      <c r="C176" s="56"/>
      <c r="D176" s="54"/>
      <c r="E176" s="53"/>
      <c r="F176" s="53"/>
      <c r="J176" s="36"/>
      <c r="O176" s="20" t="s">
        <v>36</v>
      </c>
      <c r="P176" s="1"/>
      <c r="Q176" s="1"/>
      <c r="R176" s="1"/>
      <c r="S176" s="47"/>
      <c r="T176" s="47"/>
      <c r="U176" s="47"/>
      <c r="V176" s="47"/>
      <c r="W176" s="47"/>
      <c r="X176" s="47"/>
    </row>
    <row r="177" spans="2:24" ht="15">
      <c r="B177" s="26"/>
      <c r="C177" s="51" t="s">
        <v>31</v>
      </c>
      <c r="D177" s="8"/>
      <c r="E177" s="9"/>
      <c r="F177" s="9"/>
      <c r="G177" s="45"/>
      <c r="H177" s="45"/>
      <c r="I177" s="45"/>
      <c r="J177" s="45"/>
      <c r="K177" s="45"/>
      <c r="L177" s="45"/>
      <c r="N177" s="22"/>
      <c r="O177" s="37" t="s">
        <v>31</v>
      </c>
      <c r="P177" s="5"/>
      <c r="Q177" s="6"/>
      <c r="R177" s="6"/>
      <c r="S177" s="38"/>
      <c r="T177" s="38"/>
      <c r="U177" s="38"/>
      <c r="V177" s="38"/>
      <c r="W177" s="38"/>
      <c r="X177" s="38"/>
    </row>
    <row r="178" spans="2:15" s="349" customFormat="1" ht="12.75">
      <c r="B178" s="345">
        <v>1</v>
      </c>
      <c r="C178" s="346" t="s">
        <v>83</v>
      </c>
      <c r="D178" s="347" t="s">
        <v>40</v>
      </c>
      <c r="E178" s="347" t="s">
        <v>54</v>
      </c>
      <c r="F178" s="368" t="s">
        <v>80</v>
      </c>
      <c r="G178" s="348">
        <v>25</v>
      </c>
      <c r="H178" s="348">
        <v>20</v>
      </c>
      <c r="I178" s="348">
        <v>16</v>
      </c>
      <c r="J178" s="348"/>
      <c r="K178" s="348"/>
      <c r="L178" s="379">
        <f>G178+H178+I178+J178+K178</f>
        <v>61</v>
      </c>
      <c r="O178" s="370" t="s">
        <v>706</v>
      </c>
    </row>
    <row r="179" spans="2:25" s="349" customFormat="1" ht="12.75">
      <c r="B179" s="345">
        <v>2</v>
      </c>
      <c r="C179" s="347" t="s">
        <v>84</v>
      </c>
      <c r="D179" s="347" t="s">
        <v>11</v>
      </c>
      <c r="E179" s="347" t="s">
        <v>54</v>
      </c>
      <c r="F179" s="369" t="s">
        <v>61</v>
      </c>
      <c r="G179" s="348">
        <v>16</v>
      </c>
      <c r="H179" s="348">
        <v>8</v>
      </c>
      <c r="I179" s="348">
        <v>13</v>
      </c>
      <c r="J179" s="348">
        <v>25</v>
      </c>
      <c r="K179" s="348"/>
      <c r="L179" s="379">
        <f>G179+H179+I179+J179+K179-4</f>
        <v>58</v>
      </c>
      <c r="N179" s="345">
        <v>1</v>
      </c>
      <c r="O179" s="347" t="s">
        <v>84</v>
      </c>
      <c r="P179" s="347" t="s">
        <v>11</v>
      </c>
      <c r="Q179" s="347" t="s">
        <v>54</v>
      </c>
      <c r="R179" s="369" t="s">
        <v>61</v>
      </c>
      <c r="S179" s="348">
        <v>25</v>
      </c>
      <c r="T179" s="348">
        <v>20</v>
      </c>
      <c r="U179" s="348">
        <v>25</v>
      </c>
      <c r="V179" s="348">
        <v>25</v>
      </c>
      <c r="W179" s="348"/>
      <c r="X179" s="345">
        <f>75</f>
        <v>75</v>
      </c>
      <c r="Y179" s="380" t="s">
        <v>841</v>
      </c>
    </row>
    <row r="180" spans="2:24" s="349" customFormat="1" ht="12.75">
      <c r="B180" s="345">
        <v>3</v>
      </c>
      <c r="C180" s="346" t="s">
        <v>87</v>
      </c>
      <c r="D180" s="347" t="s">
        <v>11</v>
      </c>
      <c r="E180" s="347" t="s">
        <v>54</v>
      </c>
      <c r="F180" s="369" t="s">
        <v>61</v>
      </c>
      <c r="G180" s="348">
        <v>11</v>
      </c>
      <c r="H180" s="348">
        <v>25</v>
      </c>
      <c r="I180" s="348">
        <v>11</v>
      </c>
      <c r="J180" s="348"/>
      <c r="K180" s="348"/>
      <c r="L180" s="379">
        <f>G180+H180+I180+J180+K180</f>
        <v>47</v>
      </c>
      <c r="N180" s="345">
        <v>2</v>
      </c>
      <c r="O180" s="351" t="s">
        <v>87</v>
      </c>
      <c r="P180" s="352" t="s">
        <v>11</v>
      </c>
      <c r="Q180" s="352" t="s">
        <v>54</v>
      </c>
      <c r="R180" s="370" t="s">
        <v>61</v>
      </c>
      <c r="S180" s="353">
        <v>20</v>
      </c>
      <c r="T180" s="353">
        <v>25</v>
      </c>
      <c r="U180" s="353">
        <v>20</v>
      </c>
      <c r="V180" s="353"/>
      <c r="W180" s="353"/>
      <c r="X180" s="345">
        <f>S180+T180+U180+V180+W180</f>
        <v>65</v>
      </c>
    </row>
    <row r="181" spans="2:24" s="349" customFormat="1" ht="12.75">
      <c r="B181" s="345">
        <v>4</v>
      </c>
      <c r="C181" s="346" t="s">
        <v>88</v>
      </c>
      <c r="D181" s="347" t="s">
        <v>9</v>
      </c>
      <c r="E181" s="347" t="s">
        <v>54</v>
      </c>
      <c r="F181" s="347" t="s">
        <v>413</v>
      </c>
      <c r="G181" s="348">
        <v>10</v>
      </c>
      <c r="H181" s="348">
        <v>13</v>
      </c>
      <c r="I181" s="348">
        <v>20</v>
      </c>
      <c r="J181" s="348"/>
      <c r="K181" s="348"/>
      <c r="L181" s="379">
        <f>G181+H181+I181+J181+K181</f>
        <v>43</v>
      </c>
      <c r="N181" s="345">
        <v>3</v>
      </c>
      <c r="O181" s="346" t="s">
        <v>818</v>
      </c>
      <c r="P181" s="347" t="s">
        <v>8</v>
      </c>
      <c r="Q181" s="347" t="s">
        <v>54</v>
      </c>
      <c r="R181" s="369" t="s">
        <v>61</v>
      </c>
      <c r="S181" s="348"/>
      <c r="T181" s="348"/>
      <c r="U181" s="348">
        <v>16</v>
      </c>
      <c r="V181" s="348"/>
      <c r="W181" s="348"/>
      <c r="X181" s="345">
        <f>S181+T181+U181+V181+W181</f>
        <v>16</v>
      </c>
    </row>
    <row r="182" spans="2:24" s="349" customFormat="1" ht="12.75">
      <c r="B182" s="345">
        <v>5</v>
      </c>
      <c r="C182" s="347" t="s">
        <v>372</v>
      </c>
      <c r="D182" s="347" t="s">
        <v>11</v>
      </c>
      <c r="E182" s="347" t="s">
        <v>54</v>
      </c>
      <c r="F182" s="368" t="s">
        <v>80</v>
      </c>
      <c r="G182" s="348">
        <v>20</v>
      </c>
      <c r="H182" s="348">
        <v>11</v>
      </c>
      <c r="I182" s="348"/>
      <c r="J182" s="348"/>
      <c r="K182" s="348"/>
      <c r="L182" s="379">
        <f aca="true" t="shared" si="8" ref="L182:L203">G182+H182+I182+J182+K182</f>
        <v>31</v>
      </c>
      <c r="N182" s="345">
        <v>4</v>
      </c>
      <c r="O182" s="351" t="s">
        <v>819</v>
      </c>
      <c r="P182" s="352" t="s">
        <v>10</v>
      </c>
      <c r="Q182" s="352" t="s">
        <v>54</v>
      </c>
      <c r="R182" s="370" t="s">
        <v>61</v>
      </c>
      <c r="S182" s="353"/>
      <c r="T182" s="353"/>
      <c r="U182" s="353">
        <v>13</v>
      </c>
      <c r="V182" s="353"/>
      <c r="W182" s="353"/>
      <c r="X182" s="345">
        <f>S182+T182+U182+V182+W182</f>
        <v>13</v>
      </c>
    </row>
    <row r="183" spans="2:24" s="349" customFormat="1" ht="12.75">
      <c r="B183" s="345">
        <v>6</v>
      </c>
      <c r="C183" s="346" t="s">
        <v>817</v>
      </c>
      <c r="D183" s="347" t="s">
        <v>11</v>
      </c>
      <c r="E183" s="347" t="s">
        <v>54</v>
      </c>
      <c r="F183" s="347" t="s">
        <v>413</v>
      </c>
      <c r="G183" s="348"/>
      <c r="H183" s="348"/>
      <c r="I183" s="348">
        <v>25</v>
      </c>
      <c r="J183" s="348"/>
      <c r="K183" s="348"/>
      <c r="L183" s="345">
        <f t="shared" si="8"/>
        <v>25</v>
      </c>
      <c r="N183" s="345">
        <v>5</v>
      </c>
      <c r="O183" s="351" t="s">
        <v>822</v>
      </c>
      <c r="P183" s="352" t="s">
        <v>10</v>
      </c>
      <c r="Q183" s="352" t="s">
        <v>54</v>
      </c>
      <c r="R183" s="370" t="s">
        <v>61</v>
      </c>
      <c r="S183" s="353"/>
      <c r="T183" s="353"/>
      <c r="U183" s="353">
        <v>11</v>
      </c>
      <c r="V183" s="353"/>
      <c r="W183" s="353"/>
      <c r="X183" s="345">
        <f>S183+T183+U183+V183+W183</f>
        <v>11</v>
      </c>
    </row>
    <row r="184" spans="2:12" s="349" customFormat="1" ht="12.75">
      <c r="B184" s="345">
        <v>7</v>
      </c>
      <c r="C184" s="346" t="s">
        <v>494</v>
      </c>
      <c r="D184" s="347" t="s">
        <v>40</v>
      </c>
      <c r="E184" s="347" t="s">
        <v>54</v>
      </c>
      <c r="F184" s="347" t="s">
        <v>413</v>
      </c>
      <c r="G184" s="348"/>
      <c r="H184" s="348">
        <v>16</v>
      </c>
      <c r="I184" s="348"/>
      <c r="J184" s="348"/>
      <c r="K184" s="348"/>
      <c r="L184" s="345">
        <f t="shared" si="8"/>
        <v>16</v>
      </c>
    </row>
    <row r="185" spans="2:12" s="349" customFormat="1" ht="12.75">
      <c r="B185" s="345">
        <v>8</v>
      </c>
      <c r="C185" s="347" t="s">
        <v>90</v>
      </c>
      <c r="D185" s="347" t="s">
        <v>8</v>
      </c>
      <c r="E185" s="347" t="s">
        <v>54</v>
      </c>
      <c r="F185" s="347" t="s">
        <v>413</v>
      </c>
      <c r="G185" s="348">
        <v>7</v>
      </c>
      <c r="H185" s="348"/>
      <c r="I185" s="348">
        <v>7</v>
      </c>
      <c r="J185" s="348"/>
      <c r="K185" s="348"/>
      <c r="L185" s="345">
        <f t="shared" si="8"/>
        <v>14</v>
      </c>
    </row>
    <row r="186" spans="2:15" s="349" customFormat="1" ht="12.75">
      <c r="B186" s="345">
        <v>9</v>
      </c>
      <c r="C186" s="346" t="s">
        <v>86</v>
      </c>
      <c r="D186" s="347" t="s">
        <v>11</v>
      </c>
      <c r="E186" s="347" t="s">
        <v>54</v>
      </c>
      <c r="F186" s="347" t="s">
        <v>413</v>
      </c>
      <c r="G186" s="348">
        <v>13</v>
      </c>
      <c r="H186" s="348"/>
      <c r="I186" s="348"/>
      <c r="J186" s="348"/>
      <c r="K186" s="348"/>
      <c r="L186" s="345">
        <f t="shared" si="8"/>
        <v>13</v>
      </c>
      <c r="O186" s="368" t="s">
        <v>703</v>
      </c>
    </row>
    <row r="187" spans="2:24" s="349" customFormat="1" ht="12.75">
      <c r="B187" s="345">
        <v>10</v>
      </c>
      <c r="C187" s="346" t="s">
        <v>89</v>
      </c>
      <c r="D187" s="347" t="s">
        <v>9</v>
      </c>
      <c r="E187" s="347" t="s">
        <v>54</v>
      </c>
      <c r="F187" s="347" t="s">
        <v>413</v>
      </c>
      <c r="G187" s="348">
        <v>9</v>
      </c>
      <c r="H187" s="348">
        <v>4</v>
      </c>
      <c r="I187" s="348"/>
      <c r="J187" s="348"/>
      <c r="K187" s="348"/>
      <c r="L187" s="345">
        <f t="shared" si="8"/>
        <v>13</v>
      </c>
      <c r="N187" s="345">
        <v>1</v>
      </c>
      <c r="O187" s="346" t="s">
        <v>83</v>
      </c>
      <c r="P187" s="347" t="s">
        <v>40</v>
      </c>
      <c r="Q187" s="347" t="s">
        <v>54</v>
      </c>
      <c r="R187" s="368" t="s">
        <v>80</v>
      </c>
      <c r="S187" s="348">
        <v>25</v>
      </c>
      <c r="T187" s="348">
        <v>25</v>
      </c>
      <c r="U187" s="348">
        <v>25</v>
      </c>
      <c r="V187" s="348"/>
      <c r="W187" s="348"/>
      <c r="X187" s="345">
        <f>S187+T187+U187+V187+W187</f>
        <v>75</v>
      </c>
    </row>
    <row r="188" spans="2:24" s="349" customFormat="1" ht="12.75">
      <c r="B188" s="345">
        <v>11</v>
      </c>
      <c r="C188" s="351" t="s">
        <v>495</v>
      </c>
      <c r="D188" s="352" t="s">
        <v>40</v>
      </c>
      <c r="E188" s="352" t="s">
        <v>54</v>
      </c>
      <c r="F188" s="352" t="s">
        <v>413</v>
      </c>
      <c r="G188" s="353"/>
      <c r="H188" s="353">
        <v>10</v>
      </c>
      <c r="I188" s="353"/>
      <c r="J188" s="353"/>
      <c r="K188" s="353"/>
      <c r="L188" s="345">
        <f t="shared" si="8"/>
        <v>10</v>
      </c>
      <c r="N188" s="345">
        <v>2</v>
      </c>
      <c r="O188" s="352" t="s">
        <v>372</v>
      </c>
      <c r="P188" s="352" t="s">
        <v>11</v>
      </c>
      <c r="Q188" s="352" t="s">
        <v>54</v>
      </c>
      <c r="R188" s="368" t="s">
        <v>80</v>
      </c>
      <c r="S188" s="353">
        <v>20</v>
      </c>
      <c r="T188" s="353">
        <v>20</v>
      </c>
      <c r="U188" s="353"/>
      <c r="V188" s="353"/>
      <c r="W188" s="353"/>
      <c r="X188" s="345">
        <f>S188+T188+U188+V188+W188</f>
        <v>40</v>
      </c>
    </row>
    <row r="189" spans="2:24" s="349" customFormat="1" ht="12.75">
      <c r="B189" s="345">
        <v>12</v>
      </c>
      <c r="C189" s="351" t="s">
        <v>818</v>
      </c>
      <c r="D189" s="352" t="s">
        <v>8</v>
      </c>
      <c r="E189" s="352" t="s">
        <v>54</v>
      </c>
      <c r="F189" s="370" t="s">
        <v>61</v>
      </c>
      <c r="G189" s="353"/>
      <c r="H189" s="353"/>
      <c r="I189" s="353">
        <v>10</v>
      </c>
      <c r="J189" s="353"/>
      <c r="K189" s="353"/>
      <c r="L189" s="345">
        <f t="shared" si="8"/>
        <v>10</v>
      </c>
      <c r="N189" s="345">
        <v>3</v>
      </c>
      <c r="O189" s="346" t="s">
        <v>501</v>
      </c>
      <c r="P189" s="347" t="s">
        <v>11</v>
      </c>
      <c r="Q189" s="347" t="s">
        <v>54</v>
      </c>
      <c r="R189" s="368" t="s">
        <v>80</v>
      </c>
      <c r="S189" s="348"/>
      <c r="T189" s="348">
        <v>16</v>
      </c>
      <c r="U189" s="348">
        <v>20</v>
      </c>
      <c r="V189" s="348"/>
      <c r="W189" s="348"/>
      <c r="X189" s="345">
        <f>S189+T189+U189+V189+W189</f>
        <v>36</v>
      </c>
    </row>
    <row r="190" spans="2:12" s="349" customFormat="1" ht="12.75">
      <c r="B190" s="345">
        <v>13</v>
      </c>
      <c r="C190" s="351" t="s">
        <v>496</v>
      </c>
      <c r="D190" s="352" t="s">
        <v>40</v>
      </c>
      <c r="E190" s="352" t="s">
        <v>54</v>
      </c>
      <c r="F190" s="352" t="s">
        <v>413</v>
      </c>
      <c r="G190" s="353"/>
      <c r="H190" s="353">
        <v>9</v>
      </c>
      <c r="I190" s="353"/>
      <c r="J190" s="353"/>
      <c r="K190" s="353"/>
      <c r="L190" s="345">
        <f t="shared" si="8"/>
        <v>9</v>
      </c>
    </row>
    <row r="191" spans="2:12" s="349" customFormat="1" ht="12.75">
      <c r="B191" s="345">
        <v>14</v>
      </c>
      <c r="C191" s="351" t="s">
        <v>819</v>
      </c>
      <c r="D191" s="352" t="s">
        <v>10</v>
      </c>
      <c r="E191" s="352" t="s">
        <v>54</v>
      </c>
      <c r="F191" s="370" t="s">
        <v>61</v>
      </c>
      <c r="G191" s="353"/>
      <c r="H191" s="353"/>
      <c r="I191" s="353">
        <v>9</v>
      </c>
      <c r="J191" s="353"/>
      <c r="K191" s="353"/>
      <c r="L191" s="345">
        <f t="shared" si="8"/>
        <v>9</v>
      </c>
    </row>
    <row r="192" spans="2:12" s="349" customFormat="1" ht="12.75">
      <c r="B192" s="345">
        <v>15</v>
      </c>
      <c r="C192" s="352" t="s">
        <v>12</v>
      </c>
      <c r="D192" s="352" t="s">
        <v>8</v>
      </c>
      <c r="E192" s="352" t="s">
        <v>54</v>
      </c>
      <c r="F192" s="352" t="s">
        <v>413</v>
      </c>
      <c r="G192" s="353">
        <v>8</v>
      </c>
      <c r="H192" s="353"/>
      <c r="I192" s="353"/>
      <c r="J192" s="353"/>
      <c r="K192" s="353"/>
      <c r="L192" s="345">
        <f t="shared" si="8"/>
        <v>8</v>
      </c>
    </row>
    <row r="193" spans="2:12" s="349" customFormat="1" ht="12.75">
      <c r="B193" s="345">
        <v>16</v>
      </c>
      <c r="C193" s="351" t="s">
        <v>820</v>
      </c>
      <c r="D193" s="352" t="s">
        <v>8</v>
      </c>
      <c r="E193" s="352" t="s">
        <v>54</v>
      </c>
      <c r="F193" s="352" t="s">
        <v>413</v>
      </c>
      <c r="G193" s="353"/>
      <c r="H193" s="353"/>
      <c r="I193" s="353">
        <v>8</v>
      </c>
      <c r="J193" s="353"/>
      <c r="K193" s="353"/>
      <c r="L193" s="345">
        <f t="shared" si="8"/>
        <v>8</v>
      </c>
    </row>
    <row r="194" spans="2:12" s="349" customFormat="1" ht="12.75">
      <c r="B194" s="345">
        <v>17</v>
      </c>
      <c r="C194" s="351" t="s">
        <v>497</v>
      </c>
      <c r="D194" s="352" t="s">
        <v>40</v>
      </c>
      <c r="E194" s="352" t="s">
        <v>54</v>
      </c>
      <c r="F194" s="352" t="s">
        <v>413</v>
      </c>
      <c r="G194" s="353"/>
      <c r="H194" s="353">
        <v>7</v>
      </c>
      <c r="I194" s="353"/>
      <c r="J194" s="353"/>
      <c r="K194" s="353"/>
      <c r="L194" s="345">
        <f t="shared" si="8"/>
        <v>7</v>
      </c>
    </row>
    <row r="195" spans="2:12" s="349" customFormat="1" ht="12.75">
      <c r="B195" s="345">
        <v>18</v>
      </c>
      <c r="C195" s="351" t="s">
        <v>5</v>
      </c>
      <c r="D195" s="352" t="s">
        <v>8</v>
      </c>
      <c r="E195" s="352" t="s">
        <v>54</v>
      </c>
      <c r="F195" s="347" t="s">
        <v>413</v>
      </c>
      <c r="G195" s="353">
        <v>6</v>
      </c>
      <c r="H195" s="353"/>
      <c r="I195" s="353"/>
      <c r="J195" s="353"/>
      <c r="K195" s="353"/>
      <c r="L195" s="345">
        <f t="shared" si="8"/>
        <v>6</v>
      </c>
    </row>
    <row r="196" spans="2:12" s="349" customFormat="1" ht="12.75">
      <c r="B196" s="345">
        <v>19</v>
      </c>
      <c r="C196" s="351" t="s">
        <v>498</v>
      </c>
      <c r="D196" s="352" t="s">
        <v>40</v>
      </c>
      <c r="E196" s="352" t="s">
        <v>54</v>
      </c>
      <c r="F196" s="352" t="s">
        <v>413</v>
      </c>
      <c r="G196" s="353"/>
      <c r="H196" s="353">
        <v>6</v>
      </c>
      <c r="I196" s="353"/>
      <c r="J196" s="353"/>
      <c r="K196" s="353"/>
      <c r="L196" s="345">
        <f t="shared" si="8"/>
        <v>6</v>
      </c>
    </row>
    <row r="197" spans="2:12" s="349" customFormat="1" ht="12.75">
      <c r="B197" s="345">
        <v>20</v>
      </c>
      <c r="C197" s="351" t="s">
        <v>821</v>
      </c>
      <c r="D197" s="352" t="s">
        <v>8</v>
      </c>
      <c r="E197" s="352" t="s">
        <v>54</v>
      </c>
      <c r="F197" s="352" t="s">
        <v>413</v>
      </c>
      <c r="G197" s="353"/>
      <c r="H197" s="353"/>
      <c r="I197" s="353">
        <v>6</v>
      </c>
      <c r="J197" s="353"/>
      <c r="K197" s="353"/>
      <c r="L197" s="345">
        <f t="shared" si="8"/>
        <v>6</v>
      </c>
    </row>
    <row r="198" spans="2:12" s="349" customFormat="1" ht="12.75">
      <c r="B198" s="345">
        <v>21</v>
      </c>
      <c r="C198" s="351" t="s">
        <v>499</v>
      </c>
      <c r="D198" s="352" t="s">
        <v>40</v>
      </c>
      <c r="E198" s="352" t="s">
        <v>54</v>
      </c>
      <c r="F198" s="347" t="s">
        <v>413</v>
      </c>
      <c r="G198" s="353"/>
      <c r="H198" s="353">
        <v>5</v>
      </c>
      <c r="I198" s="353"/>
      <c r="J198" s="353"/>
      <c r="K198" s="353"/>
      <c r="L198" s="345">
        <f t="shared" si="8"/>
        <v>5</v>
      </c>
    </row>
    <row r="199" spans="2:12" s="349" customFormat="1" ht="12.75">
      <c r="B199" s="345">
        <v>22</v>
      </c>
      <c r="C199" s="351" t="s">
        <v>501</v>
      </c>
      <c r="D199" s="352" t="s">
        <v>11</v>
      </c>
      <c r="E199" s="352" t="s">
        <v>54</v>
      </c>
      <c r="F199" s="368" t="s">
        <v>80</v>
      </c>
      <c r="G199" s="353"/>
      <c r="H199" s="353">
        <v>2</v>
      </c>
      <c r="I199" s="353">
        <v>3</v>
      </c>
      <c r="J199" s="353"/>
      <c r="K199" s="353"/>
      <c r="L199" s="345">
        <f t="shared" si="8"/>
        <v>5</v>
      </c>
    </row>
    <row r="200" spans="2:12" s="349" customFormat="1" ht="12.75">
      <c r="B200" s="345">
        <v>23</v>
      </c>
      <c r="C200" s="351" t="s">
        <v>822</v>
      </c>
      <c r="D200" s="352" t="s">
        <v>10</v>
      </c>
      <c r="E200" s="352" t="s">
        <v>54</v>
      </c>
      <c r="F200" s="370" t="s">
        <v>61</v>
      </c>
      <c r="G200" s="353"/>
      <c r="H200" s="353"/>
      <c r="I200" s="353">
        <v>5</v>
      </c>
      <c r="J200" s="353"/>
      <c r="K200" s="353"/>
      <c r="L200" s="345">
        <f t="shared" si="8"/>
        <v>5</v>
      </c>
    </row>
    <row r="201" spans="2:12" s="349" customFormat="1" ht="12.75">
      <c r="B201" s="345">
        <v>24</v>
      </c>
      <c r="C201" s="351" t="s">
        <v>823</v>
      </c>
      <c r="D201" s="352" t="s">
        <v>8</v>
      </c>
      <c r="E201" s="352" t="s">
        <v>54</v>
      </c>
      <c r="F201" s="352" t="s">
        <v>413</v>
      </c>
      <c r="G201" s="353"/>
      <c r="H201" s="353"/>
      <c r="I201" s="353">
        <v>4</v>
      </c>
      <c r="J201" s="353"/>
      <c r="K201" s="353"/>
      <c r="L201" s="345">
        <f t="shared" si="8"/>
        <v>4</v>
      </c>
    </row>
    <row r="202" spans="2:12" s="349" customFormat="1" ht="12.75">
      <c r="B202" s="345">
        <v>25</v>
      </c>
      <c r="C202" s="351" t="s">
        <v>500</v>
      </c>
      <c r="D202" s="352" t="s">
        <v>40</v>
      </c>
      <c r="E202" s="352" t="s">
        <v>54</v>
      </c>
      <c r="F202" s="347" t="s">
        <v>413</v>
      </c>
      <c r="G202" s="353"/>
      <c r="H202" s="353">
        <v>3</v>
      </c>
      <c r="I202" s="353"/>
      <c r="J202" s="353"/>
      <c r="K202" s="353"/>
      <c r="L202" s="345">
        <f t="shared" si="8"/>
        <v>3</v>
      </c>
    </row>
    <row r="203" spans="2:12" s="349" customFormat="1" ht="12.75">
      <c r="B203" s="345">
        <v>26</v>
      </c>
      <c r="C203" s="351" t="s">
        <v>502</v>
      </c>
      <c r="D203" s="352" t="s">
        <v>8</v>
      </c>
      <c r="E203" s="352" t="s">
        <v>54</v>
      </c>
      <c r="F203" s="352" t="s">
        <v>413</v>
      </c>
      <c r="G203" s="353"/>
      <c r="H203" s="353">
        <v>1</v>
      </c>
      <c r="I203" s="353"/>
      <c r="J203" s="353"/>
      <c r="K203" s="353"/>
      <c r="L203" s="345">
        <f t="shared" si="8"/>
        <v>1</v>
      </c>
    </row>
    <row r="204" spans="2:12" s="349" customFormat="1" ht="12.75">
      <c r="B204" s="354"/>
      <c r="C204" s="378"/>
      <c r="D204" s="372"/>
      <c r="E204" s="372"/>
      <c r="F204" s="372"/>
      <c r="G204" s="357"/>
      <c r="H204" s="357"/>
      <c r="I204" s="357"/>
      <c r="J204" s="357"/>
      <c r="K204" s="357"/>
      <c r="L204" s="354"/>
    </row>
    <row r="205" spans="2:12" s="349" customFormat="1" ht="12.75">
      <c r="B205" s="354"/>
      <c r="C205" s="378"/>
      <c r="D205" s="372"/>
      <c r="E205" s="372"/>
      <c r="F205" s="372"/>
      <c r="G205" s="357"/>
      <c r="H205" s="357"/>
      <c r="I205" s="357"/>
      <c r="J205" s="357"/>
      <c r="K205" s="357"/>
      <c r="L205" s="354"/>
    </row>
    <row r="206" spans="2:12" s="349" customFormat="1" ht="12.75">
      <c r="B206" s="354"/>
      <c r="C206" s="378"/>
      <c r="D206" s="372"/>
      <c r="E206" s="372"/>
      <c r="F206" s="372"/>
      <c r="G206" s="357"/>
      <c r="H206" s="357"/>
      <c r="I206" s="357"/>
      <c r="J206" s="357"/>
      <c r="K206" s="357"/>
      <c r="L206" s="354"/>
    </row>
    <row r="207" spans="2:12" s="349" customFormat="1" ht="12.75">
      <c r="B207" s="354"/>
      <c r="C207" s="378"/>
      <c r="D207" s="372"/>
      <c r="E207" s="372"/>
      <c r="F207" s="372"/>
      <c r="G207" s="357"/>
      <c r="H207" s="357"/>
      <c r="I207" s="357"/>
      <c r="J207" s="357"/>
      <c r="K207" s="357"/>
      <c r="L207" s="354"/>
    </row>
    <row r="208" spans="2:12" s="349" customFormat="1" ht="12.75">
      <c r="B208" s="354"/>
      <c r="C208" s="378"/>
      <c r="D208" s="372"/>
      <c r="E208" s="372"/>
      <c r="F208" s="372"/>
      <c r="G208" s="357"/>
      <c r="H208" s="357"/>
      <c r="I208" s="357"/>
      <c r="J208" s="357"/>
      <c r="K208" s="357"/>
      <c r="L208" s="354"/>
    </row>
    <row r="209" spans="2:12" s="349" customFormat="1" ht="12.75">
      <c r="B209" s="354"/>
      <c r="C209" s="378"/>
      <c r="D209" s="372"/>
      <c r="E209" s="372"/>
      <c r="F209" s="372"/>
      <c r="G209" s="357"/>
      <c r="H209" s="357"/>
      <c r="I209" s="357"/>
      <c r="J209" s="357"/>
      <c r="K209" s="357"/>
      <c r="L209" s="354"/>
    </row>
    <row r="210" spans="2:12" s="349" customFormat="1" ht="12.75">
      <c r="B210" s="354"/>
      <c r="C210" s="378"/>
      <c r="D210" s="372"/>
      <c r="E210" s="372"/>
      <c r="F210" s="372"/>
      <c r="G210" s="357"/>
      <c r="H210" s="357"/>
      <c r="I210" s="357"/>
      <c r="J210" s="357"/>
      <c r="K210" s="357"/>
      <c r="L210" s="354"/>
    </row>
    <row r="211" spans="2:12" s="349" customFormat="1" ht="12.75">
      <c r="B211" s="354"/>
      <c r="C211" s="378"/>
      <c r="D211" s="372"/>
      <c r="E211" s="372"/>
      <c r="F211" s="372"/>
      <c r="G211" s="357"/>
      <c r="H211" s="357"/>
      <c r="I211" s="357"/>
      <c r="J211" s="357"/>
      <c r="K211" s="357"/>
      <c r="L211" s="354"/>
    </row>
    <row r="212" spans="2:12" s="349" customFormat="1" ht="12.75">
      <c r="B212" s="354"/>
      <c r="C212" s="378"/>
      <c r="D212" s="372"/>
      <c r="E212" s="372"/>
      <c r="F212" s="372"/>
      <c r="G212" s="357"/>
      <c r="H212" s="357"/>
      <c r="I212" s="357"/>
      <c r="J212" s="357"/>
      <c r="K212" s="357"/>
      <c r="L212" s="354"/>
    </row>
    <row r="213" spans="2:12" s="349" customFormat="1" ht="12.75">
      <c r="B213" s="354"/>
      <c r="C213" s="378"/>
      <c r="D213" s="372"/>
      <c r="E213" s="372"/>
      <c r="F213" s="372"/>
      <c r="G213" s="357"/>
      <c r="H213" s="357"/>
      <c r="I213" s="357"/>
      <c r="J213" s="357"/>
      <c r="K213" s="357"/>
      <c r="L213" s="354"/>
    </row>
    <row r="214" spans="2:12" s="349" customFormat="1" ht="12.75">
      <c r="B214" s="354"/>
      <c r="C214" s="378"/>
      <c r="D214" s="372"/>
      <c r="E214" s="372"/>
      <c r="F214" s="372"/>
      <c r="G214" s="357"/>
      <c r="H214" s="357"/>
      <c r="I214" s="357"/>
      <c r="J214" s="357"/>
      <c r="K214" s="357"/>
      <c r="L214" s="354"/>
    </row>
    <row r="215" spans="2:12" s="349" customFormat="1" ht="12.75">
      <c r="B215" s="354"/>
      <c r="C215" s="378"/>
      <c r="D215" s="372"/>
      <c r="E215" s="372"/>
      <c r="F215" s="372"/>
      <c r="G215" s="357"/>
      <c r="H215" s="357"/>
      <c r="I215" s="357"/>
      <c r="J215" s="357"/>
      <c r="K215" s="357"/>
      <c r="L215" s="354"/>
    </row>
    <row r="216" spans="2:12" s="349" customFormat="1" ht="12.75">
      <c r="B216" s="354"/>
      <c r="C216" s="378"/>
      <c r="D216" s="372"/>
      <c r="E216" s="372"/>
      <c r="F216" s="372"/>
      <c r="G216" s="357"/>
      <c r="H216" s="357"/>
      <c r="I216" s="357"/>
      <c r="J216" s="357"/>
      <c r="K216" s="357"/>
      <c r="L216" s="354"/>
    </row>
    <row r="217" spans="2:12" s="349" customFormat="1" ht="12.75">
      <c r="B217" s="354"/>
      <c r="C217" s="378"/>
      <c r="D217" s="372"/>
      <c r="E217" s="372"/>
      <c r="F217" s="372"/>
      <c r="G217" s="357"/>
      <c r="H217" s="357"/>
      <c r="I217" s="357"/>
      <c r="J217" s="357"/>
      <c r="K217" s="357"/>
      <c r="L217" s="354"/>
    </row>
    <row r="218" spans="2:12" s="349" customFormat="1" ht="12.75">
      <c r="B218" s="354"/>
      <c r="C218" s="378"/>
      <c r="D218" s="372"/>
      <c r="E218" s="372"/>
      <c r="F218" s="372"/>
      <c r="G218" s="357"/>
      <c r="H218" s="357"/>
      <c r="I218" s="357"/>
      <c r="J218" s="357"/>
      <c r="K218" s="357"/>
      <c r="L218" s="354"/>
    </row>
    <row r="219" spans="2:12" s="349" customFormat="1" ht="12.75">
      <c r="B219" s="354"/>
      <c r="C219" s="378"/>
      <c r="D219" s="372"/>
      <c r="E219" s="372"/>
      <c r="F219" s="372"/>
      <c r="G219" s="357"/>
      <c r="H219" s="357"/>
      <c r="I219" s="357"/>
      <c r="J219" s="357"/>
      <c r="K219" s="357"/>
      <c r="L219" s="354"/>
    </row>
    <row r="220" spans="2:12" s="349" customFormat="1" ht="12.75">
      <c r="B220" s="354"/>
      <c r="C220" s="378"/>
      <c r="D220" s="372"/>
      <c r="E220" s="372"/>
      <c r="F220" s="372"/>
      <c r="G220" s="357"/>
      <c r="H220" s="357"/>
      <c r="I220" s="357"/>
      <c r="J220" s="357"/>
      <c r="K220" s="357"/>
      <c r="L220" s="354"/>
    </row>
    <row r="221" spans="2:12" s="349" customFormat="1" ht="12.75">
      <c r="B221" s="354"/>
      <c r="C221" s="378"/>
      <c r="D221" s="372"/>
      <c r="E221" s="372"/>
      <c r="F221" s="372"/>
      <c r="G221" s="357"/>
      <c r="H221" s="357"/>
      <c r="I221" s="357"/>
      <c r="J221" s="357"/>
      <c r="K221" s="357"/>
      <c r="L221" s="354"/>
    </row>
    <row r="222" spans="2:12" s="349" customFormat="1" ht="12.75">
      <c r="B222" s="354"/>
      <c r="C222" s="378"/>
      <c r="D222" s="372"/>
      <c r="E222" s="372"/>
      <c r="F222" s="372"/>
      <c r="G222" s="357"/>
      <c r="H222" s="357"/>
      <c r="I222" s="357"/>
      <c r="J222" s="357"/>
      <c r="K222" s="357"/>
      <c r="L222" s="354"/>
    </row>
    <row r="223" spans="2:12" s="349" customFormat="1" ht="12.75">
      <c r="B223" s="354"/>
      <c r="C223" s="378"/>
      <c r="D223" s="372"/>
      <c r="E223" s="372"/>
      <c r="F223" s="372"/>
      <c r="G223" s="357"/>
      <c r="H223" s="357"/>
      <c r="I223" s="357"/>
      <c r="J223" s="357"/>
      <c r="K223" s="357"/>
      <c r="L223" s="354"/>
    </row>
    <row r="224" spans="2:12" s="349" customFormat="1" ht="12.75">
      <c r="B224" s="354"/>
      <c r="C224" s="378"/>
      <c r="D224" s="372"/>
      <c r="E224" s="372"/>
      <c r="F224" s="372"/>
      <c r="G224" s="357"/>
      <c r="H224" s="357"/>
      <c r="I224" s="357"/>
      <c r="J224" s="357"/>
      <c r="K224" s="357"/>
      <c r="L224" s="354"/>
    </row>
    <row r="225" spans="2:12" s="349" customFormat="1" ht="12.75">
      <c r="B225" s="354"/>
      <c r="C225" s="378"/>
      <c r="D225" s="372"/>
      <c r="E225" s="372"/>
      <c r="F225" s="372"/>
      <c r="G225" s="357"/>
      <c r="H225" s="357"/>
      <c r="I225" s="357"/>
      <c r="J225" s="357"/>
      <c r="K225" s="357"/>
      <c r="L225" s="354"/>
    </row>
    <row r="226" spans="2:12" s="349" customFormat="1" ht="12.75">
      <c r="B226" s="354"/>
      <c r="C226" s="378"/>
      <c r="D226" s="372"/>
      <c r="E226" s="372"/>
      <c r="F226" s="372"/>
      <c r="G226" s="357"/>
      <c r="H226" s="357"/>
      <c r="I226" s="357"/>
      <c r="J226" s="357"/>
      <c r="K226" s="357"/>
      <c r="L226" s="354"/>
    </row>
    <row r="227" spans="2:12" s="349" customFormat="1" ht="12.75">
      <c r="B227" s="354"/>
      <c r="C227" s="378"/>
      <c r="D227" s="372"/>
      <c r="E227" s="372"/>
      <c r="F227" s="372"/>
      <c r="G227" s="357"/>
      <c r="H227" s="357"/>
      <c r="I227" s="357"/>
      <c r="J227" s="357"/>
      <c r="K227" s="357"/>
      <c r="L227" s="354"/>
    </row>
    <row r="228" spans="2:12" s="349" customFormat="1" ht="12.75">
      <c r="B228" s="354"/>
      <c r="C228" s="378"/>
      <c r="D228" s="372"/>
      <c r="E228" s="372"/>
      <c r="F228" s="372"/>
      <c r="G228" s="357"/>
      <c r="H228" s="357"/>
      <c r="I228" s="357"/>
      <c r="J228" s="357"/>
      <c r="K228" s="357"/>
      <c r="L228" s="354"/>
    </row>
    <row r="229" spans="2:12" s="349" customFormat="1" ht="12.75">
      <c r="B229" s="354"/>
      <c r="C229" s="378"/>
      <c r="D229" s="372"/>
      <c r="E229" s="372"/>
      <c r="F229" s="372"/>
      <c r="G229" s="357"/>
      <c r="H229" s="357"/>
      <c r="I229" s="357"/>
      <c r="J229" s="357"/>
      <c r="K229" s="357"/>
      <c r="L229" s="354"/>
    </row>
    <row r="230" spans="2:12" s="349" customFormat="1" ht="12.75">
      <c r="B230" s="354"/>
      <c r="C230" s="378"/>
      <c r="D230" s="372"/>
      <c r="E230" s="372"/>
      <c r="F230" s="372"/>
      <c r="G230" s="357"/>
      <c r="H230" s="357"/>
      <c r="I230" s="357"/>
      <c r="J230" s="357"/>
      <c r="K230" s="357"/>
      <c r="L230" s="354"/>
    </row>
    <row r="231" spans="2:12" s="349" customFormat="1" ht="12.75">
      <c r="B231" s="354"/>
      <c r="C231" s="378"/>
      <c r="D231" s="372"/>
      <c r="E231" s="372"/>
      <c r="F231" s="372"/>
      <c r="G231" s="357"/>
      <c r="H231" s="357"/>
      <c r="I231" s="357"/>
      <c r="J231" s="357"/>
      <c r="K231" s="357"/>
      <c r="L231" s="354"/>
    </row>
    <row r="232" spans="2:12" s="349" customFormat="1" ht="12.75">
      <c r="B232" s="354"/>
      <c r="C232" s="378"/>
      <c r="D232" s="372"/>
      <c r="E232" s="372"/>
      <c r="F232" s="372"/>
      <c r="G232" s="357"/>
      <c r="H232" s="357"/>
      <c r="I232" s="357"/>
      <c r="J232" s="357"/>
      <c r="K232" s="357"/>
      <c r="L232" s="354"/>
    </row>
    <row r="233" spans="2:12" s="349" customFormat="1" ht="12.75">
      <c r="B233" s="354"/>
      <c r="C233" s="378"/>
      <c r="D233" s="372"/>
      <c r="E233" s="372"/>
      <c r="F233" s="372"/>
      <c r="G233" s="357"/>
      <c r="H233" s="357"/>
      <c r="I233" s="357"/>
      <c r="J233" s="357"/>
      <c r="K233" s="357"/>
      <c r="L233" s="354"/>
    </row>
    <row r="234" spans="2:12" s="349" customFormat="1" ht="12.75">
      <c r="B234" s="354"/>
      <c r="C234" s="378"/>
      <c r="D234" s="372"/>
      <c r="E234" s="372"/>
      <c r="F234" s="372"/>
      <c r="G234" s="357"/>
      <c r="H234" s="357"/>
      <c r="I234" s="357"/>
      <c r="J234" s="357"/>
      <c r="K234" s="357"/>
      <c r="L234" s="354"/>
    </row>
    <row r="235" spans="2:12" s="349" customFormat="1" ht="12.75">
      <c r="B235" s="354"/>
      <c r="C235" s="378"/>
      <c r="D235" s="372"/>
      <c r="E235" s="372"/>
      <c r="F235" s="372"/>
      <c r="G235" s="357"/>
      <c r="H235" s="357"/>
      <c r="I235" s="357"/>
      <c r="J235" s="357"/>
      <c r="K235" s="357"/>
      <c r="L235" s="354"/>
    </row>
    <row r="236" spans="2:12" s="349" customFormat="1" ht="12.75">
      <c r="B236" s="354"/>
      <c r="C236" s="378"/>
      <c r="D236" s="372"/>
      <c r="E236" s="372"/>
      <c r="F236" s="372"/>
      <c r="G236" s="357"/>
      <c r="H236" s="357"/>
      <c r="I236" s="357"/>
      <c r="J236" s="357"/>
      <c r="K236" s="357"/>
      <c r="L236" s="354"/>
    </row>
    <row r="237" spans="2:12" s="349" customFormat="1" ht="12.75">
      <c r="B237" s="354"/>
      <c r="C237" s="378"/>
      <c r="D237" s="372"/>
      <c r="E237" s="372"/>
      <c r="F237" s="372"/>
      <c r="G237" s="357"/>
      <c r="H237" s="357"/>
      <c r="I237" s="357"/>
      <c r="J237" s="357"/>
      <c r="K237" s="357"/>
      <c r="L237" s="354"/>
    </row>
    <row r="238" spans="3:24" ht="14.25">
      <c r="C238" s="36"/>
      <c r="D238" s="34"/>
      <c r="E238" s="35"/>
      <c r="F238" s="35"/>
      <c r="G238" s="36"/>
      <c r="I238" s="35"/>
      <c r="J238" s="35"/>
      <c r="K238" s="35"/>
      <c r="L238" s="35"/>
      <c r="O238" s="36"/>
      <c r="P238" s="34"/>
      <c r="Q238" s="35"/>
      <c r="R238" s="35"/>
      <c r="S238" s="36"/>
      <c r="U238" s="35"/>
      <c r="V238" s="35"/>
      <c r="W238" s="35"/>
      <c r="X238" s="35"/>
    </row>
    <row r="239" spans="3:24" ht="15">
      <c r="C239" s="20" t="s">
        <v>37</v>
      </c>
      <c r="D239" s="46"/>
      <c r="E239" s="46"/>
      <c r="F239" s="46"/>
      <c r="G239" s="47"/>
      <c r="H239" s="47"/>
      <c r="I239" s="47"/>
      <c r="J239" s="47"/>
      <c r="K239" s="47"/>
      <c r="L239" s="47"/>
      <c r="O239" s="20" t="s">
        <v>37</v>
      </c>
      <c r="P239" s="46"/>
      <c r="Q239" s="46"/>
      <c r="R239" s="46"/>
      <c r="S239" s="47"/>
      <c r="T239" s="47"/>
      <c r="U239" s="47"/>
      <c r="V239" s="47"/>
      <c r="W239" s="47"/>
      <c r="X239" s="47"/>
    </row>
    <row r="240" spans="2:24" ht="15">
      <c r="B240" s="22"/>
      <c r="C240" s="23" t="s">
        <v>25</v>
      </c>
      <c r="D240" s="23" t="s">
        <v>26</v>
      </c>
      <c r="E240" s="24" t="s">
        <v>27</v>
      </c>
      <c r="F240" s="25" t="s">
        <v>28</v>
      </c>
      <c r="G240" s="25" t="s">
        <v>8</v>
      </c>
      <c r="H240" s="25" t="s">
        <v>40</v>
      </c>
      <c r="I240" s="25" t="s">
        <v>10</v>
      </c>
      <c r="J240" s="25" t="s">
        <v>33</v>
      </c>
      <c r="K240" s="25" t="s">
        <v>11</v>
      </c>
      <c r="L240" s="25" t="s">
        <v>45</v>
      </c>
      <c r="N240" s="22"/>
      <c r="O240" s="23" t="s">
        <v>25</v>
      </c>
      <c r="P240" s="23" t="s">
        <v>26</v>
      </c>
      <c r="Q240" s="24" t="s">
        <v>27</v>
      </c>
      <c r="R240" s="25" t="s">
        <v>28</v>
      </c>
      <c r="S240" s="25" t="s">
        <v>8</v>
      </c>
      <c r="T240" s="25" t="s">
        <v>40</v>
      </c>
      <c r="U240" s="25" t="s">
        <v>10</v>
      </c>
      <c r="V240" s="25" t="s">
        <v>33</v>
      </c>
      <c r="W240" s="25" t="s">
        <v>11</v>
      </c>
      <c r="X240" s="25" t="s">
        <v>45</v>
      </c>
    </row>
    <row r="241" spans="2:24" ht="15">
      <c r="B241" s="26"/>
      <c r="C241" s="55" t="s">
        <v>91</v>
      </c>
      <c r="D241" s="2"/>
      <c r="E241" s="3"/>
      <c r="F241" s="3"/>
      <c r="G241" s="28"/>
      <c r="H241" s="28"/>
      <c r="I241" s="28"/>
      <c r="J241" s="28"/>
      <c r="K241" s="28"/>
      <c r="L241" s="28"/>
      <c r="N241" s="26"/>
      <c r="O241" s="55" t="s">
        <v>91</v>
      </c>
      <c r="P241" s="2"/>
      <c r="Q241" s="3"/>
      <c r="R241" s="3"/>
      <c r="S241" s="28"/>
      <c r="T241" s="28"/>
      <c r="U241" s="28"/>
      <c r="V241" s="28"/>
      <c r="W241" s="28"/>
      <c r="X241" s="28"/>
    </row>
    <row r="242" spans="2:18" ht="14.25">
      <c r="B242" s="22">
        <v>1</v>
      </c>
      <c r="C242" s="4" t="s">
        <v>92</v>
      </c>
      <c r="D242" s="4" t="s">
        <v>40</v>
      </c>
      <c r="E242" s="4" t="s">
        <v>51</v>
      </c>
      <c r="F242" s="4"/>
      <c r="G242" s="30">
        <v>25</v>
      </c>
      <c r="H242" s="30">
        <v>13</v>
      </c>
      <c r="I242" s="30">
        <v>20</v>
      </c>
      <c r="J242" s="30"/>
      <c r="K242" s="30"/>
      <c r="L242" s="359">
        <f aca="true" t="shared" si="9" ref="L242:L278">G242+H242+I242+J242+K242</f>
        <v>58</v>
      </c>
      <c r="M242" s="360" t="s">
        <v>841</v>
      </c>
      <c r="Q242" s="16"/>
      <c r="R242" s="16"/>
    </row>
    <row r="243" spans="2:15" ht="14.25">
      <c r="B243" s="22">
        <v>2</v>
      </c>
      <c r="C243" s="4" t="s">
        <v>611</v>
      </c>
      <c r="D243" s="4" t="s">
        <v>40</v>
      </c>
      <c r="E243" s="4" t="s">
        <v>51</v>
      </c>
      <c r="F243" s="373" t="s">
        <v>61</v>
      </c>
      <c r="G243" s="30"/>
      <c r="H243" s="30">
        <v>25</v>
      </c>
      <c r="I243" s="30"/>
      <c r="J243" s="30"/>
      <c r="K243" s="30"/>
      <c r="L243" s="361">
        <f t="shared" si="9"/>
        <v>25</v>
      </c>
      <c r="O243" s="374" t="s">
        <v>703</v>
      </c>
    </row>
    <row r="244" spans="2:24" ht="14.25">
      <c r="B244" s="22">
        <v>3</v>
      </c>
      <c r="C244" s="4" t="s">
        <v>824</v>
      </c>
      <c r="D244" s="4" t="s">
        <v>11</v>
      </c>
      <c r="E244" s="4" t="s">
        <v>51</v>
      </c>
      <c r="F244" s="374" t="s">
        <v>80</v>
      </c>
      <c r="G244" s="30"/>
      <c r="H244" s="30"/>
      <c r="I244" s="30">
        <v>25</v>
      </c>
      <c r="J244" s="30"/>
      <c r="K244" s="30"/>
      <c r="L244" s="22">
        <f t="shared" si="9"/>
        <v>25</v>
      </c>
      <c r="N244" s="22">
        <v>1</v>
      </c>
      <c r="O244" s="4" t="s">
        <v>17</v>
      </c>
      <c r="P244" s="4" t="s">
        <v>8</v>
      </c>
      <c r="Q244" s="4" t="s">
        <v>51</v>
      </c>
      <c r="R244" s="374" t="s">
        <v>80</v>
      </c>
      <c r="S244" s="30">
        <v>16</v>
      </c>
      <c r="T244" s="30"/>
      <c r="U244" s="30">
        <v>20</v>
      </c>
      <c r="V244" s="30"/>
      <c r="W244" s="30"/>
      <c r="X244" s="361">
        <f>S244+T244+U244+V244+W244</f>
        <v>36</v>
      </c>
    </row>
    <row r="245" spans="2:24" ht="14.25">
      <c r="B245" s="22">
        <v>4</v>
      </c>
      <c r="C245" s="4" t="s">
        <v>849</v>
      </c>
      <c r="D245" s="4" t="s">
        <v>33</v>
      </c>
      <c r="E245" s="4" t="s">
        <v>51</v>
      </c>
      <c r="F245" s="253"/>
      <c r="G245" s="30"/>
      <c r="H245" s="30"/>
      <c r="I245" s="30"/>
      <c r="J245" s="30">
        <v>25</v>
      </c>
      <c r="K245" s="30"/>
      <c r="L245" s="22">
        <f t="shared" si="9"/>
        <v>25</v>
      </c>
      <c r="N245" s="22">
        <v>2</v>
      </c>
      <c r="O245" s="4" t="s">
        <v>824</v>
      </c>
      <c r="P245" s="4" t="s">
        <v>11</v>
      </c>
      <c r="Q245" s="4" t="s">
        <v>51</v>
      </c>
      <c r="R245" s="374" t="s">
        <v>80</v>
      </c>
      <c r="S245" s="30"/>
      <c r="T245" s="30"/>
      <c r="U245" s="30">
        <v>25</v>
      </c>
      <c r="V245" s="30"/>
      <c r="W245" s="30"/>
      <c r="X245" s="22">
        <f>S245+T245+U245+V245+W245</f>
        <v>25</v>
      </c>
    </row>
    <row r="246" spans="2:24" ht="14.25">
      <c r="B246" s="22">
        <v>5</v>
      </c>
      <c r="C246" s="4" t="s">
        <v>6</v>
      </c>
      <c r="D246" s="4" t="s">
        <v>8</v>
      </c>
      <c r="E246" s="4" t="s">
        <v>51</v>
      </c>
      <c r="F246" s="373" t="s">
        <v>61</v>
      </c>
      <c r="G246" s="30">
        <v>16</v>
      </c>
      <c r="H246" s="30">
        <v>8</v>
      </c>
      <c r="I246" s="30"/>
      <c r="J246" s="30"/>
      <c r="K246" s="30"/>
      <c r="L246" s="361">
        <f t="shared" si="9"/>
        <v>24</v>
      </c>
      <c r="N246" s="22">
        <v>3</v>
      </c>
      <c r="O246" s="4" t="s">
        <v>93</v>
      </c>
      <c r="P246" s="4" t="s">
        <v>8</v>
      </c>
      <c r="Q246" s="4" t="s">
        <v>51</v>
      </c>
      <c r="R246" s="374" t="s">
        <v>80</v>
      </c>
      <c r="S246" s="30">
        <v>25</v>
      </c>
      <c r="T246" s="30"/>
      <c r="U246" s="30"/>
      <c r="V246" s="30"/>
      <c r="W246" s="30"/>
      <c r="X246" s="22">
        <f>S246+T246+U246+V246+W246</f>
        <v>25</v>
      </c>
    </row>
    <row r="247" spans="2:24" ht="14.25">
      <c r="B247" s="22">
        <v>6</v>
      </c>
      <c r="C247" s="4" t="s">
        <v>66</v>
      </c>
      <c r="D247" s="4" t="s">
        <v>40</v>
      </c>
      <c r="E247" s="4" t="s">
        <v>51</v>
      </c>
      <c r="F247" s="253"/>
      <c r="G247" s="30"/>
      <c r="H247" s="30"/>
      <c r="I247" s="30">
        <v>11</v>
      </c>
      <c r="J247" s="30">
        <v>13</v>
      </c>
      <c r="K247" s="30"/>
      <c r="L247" s="361">
        <f t="shared" si="9"/>
        <v>24</v>
      </c>
      <c r="N247" s="22">
        <v>4</v>
      </c>
      <c r="O247" s="4" t="s">
        <v>854</v>
      </c>
      <c r="P247" s="4" t="s">
        <v>33</v>
      </c>
      <c r="Q247" s="4" t="s">
        <v>51</v>
      </c>
      <c r="R247" s="374" t="s">
        <v>80</v>
      </c>
      <c r="S247" s="30"/>
      <c r="T247" s="30"/>
      <c r="U247" s="30"/>
      <c r="V247" s="30">
        <v>25</v>
      </c>
      <c r="W247" s="30"/>
      <c r="X247" s="22">
        <f>S247+T247+U247+V247+W247</f>
        <v>25</v>
      </c>
    </row>
    <row r="248" spans="2:24" ht="14.25">
      <c r="B248" s="22">
        <v>7</v>
      </c>
      <c r="C248" s="4" t="s">
        <v>93</v>
      </c>
      <c r="D248" s="4" t="s">
        <v>8</v>
      </c>
      <c r="E248" s="4" t="s">
        <v>51</v>
      </c>
      <c r="F248" s="374" t="s">
        <v>80</v>
      </c>
      <c r="G248" s="30">
        <v>20</v>
      </c>
      <c r="H248" s="30"/>
      <c r="I248" s="30"/>
      <c r="J248" s="30"/>
      <c r="K248" s="30"/>
      <c r="L248" s="22">
        <f t="shared" si="9"/>
        <v>20</v>
      </c>
      <c r="N248" s="22">
        <v>5</v>
      </c>
      <c r="O248" s="4" t="s">
        <v>13</v>
      </c>
      <c r="P248" s="4" t="s">
        <v>10</v>
      </c>
      <c r="Q248" s="4" t="s">
        <v>51</v>
      </c>
      <c r="R248" s="374" t="s">
        <v>80</v>
      </c>
      <c r="S248" s="30">
        <v>20</v>
      </c>
      <c r="T248" s="30"/>
      <c r="U248" s="30"/>
      <c r="V248" s="30"/>
      <c r="W248" s="30"/>
      <c r="X248" s="22">
        <f>S248+T248+U248+V248+W248</f>
        <v>20</v>
      </c>
    </row>
    <row r="249" spans="2:18" ht="14.25">
      <c r="B249" s="22">
        <v>8</v>
      </c>
      <c r="C249" s="4" t="s">
        <v>612</v>
      </c>
      <c r="D249" s="4" t="s">
        <v>40</v>
      </c>
      <c r="E249" s="4" t="s">
        <v>51</v>
      </c>
      <c r="F249" s="253"/>
      <c r="G249" s="30"/>
      <c r="H249" s="30">
        <v>20</v>
      </c>
      <c r="I249" s="30"/>
      <c r="J249" s="30"/>
      <c r="K249" s="30"/>
      <c r="L249" s="22">
        <f t="shared" si="9"/>
        <v>20</v>
      </c>
      <c r="Q249" s="16"/>
      <c r="R249" s="16"/>
    </row>
    <row r="250" spans="2:18" ht="14.25">
      <c r="B250" s="22">
        <v>9</v>
      </c>
      <c r="C250" s="4" t="s">
        <v>850</v>
      </c>
      <c r="D250" s="4" t="s">
        <v>33</v>
      </c>
      <c r="E250" s="4" t="s">
        <v>51</v>
      </c>
      <c r="F250" s="253"/>
      <c r="G250" s="30"/>
      <c r="H250" s="30"/>
      <c r="I250" s="30"/>
      <c r="J250" s="30">
        <v>20</v>
      </c>
      <c r="K250" s="30"/>
      <c r="L250" s="22">
        <f t="shared" si="9"/>
        <v>20</v>
      </c>
      <c r="Q250" s="16"/>
      <c r="R250" s="16"/>
    </row>
    <row r="251" spans="2:18" ht="14.25">
      <c r="B251" s="22">
        <v>10</v>
      </c>
      <c r="C251" s="4" t="s">
        <v>17</v>
      </c>
      <c r="D251" s="4" t="s">
        <v>8</v>
      </c>
      <c r="E251" s="4" t="s">
        <v>51</v>
      </c>
      <c r="F251" s="374" t="s">
        <v>80</v>
      </c>
      <c r="G251" s="30">
        <v>10</v>
      </c>
      <c r="H251" s="30"/>
      <c r="I251" s="30">
        <v>7</v>
      </c>
      <c r="J251" s="30"/>
      <c r="K251" s="30"/>
      <c r="L251" s="361">
        <f t="shared" si="9"/>
        <v>17</v>
      </c>
      <c r="O251" s="373" t="s">
        <v>706</v>
      </c>
      <c r="Q251" s="16"/>
      <c r="R251" s="16"/>
    </row>
    <row r="252" spans="2:24" ht="14.25">
      <c r="B252" s="22">
        <v>11</v>
      </c>
      <c r="C252" s="4" t="s">
        <v>613</v>
      </c>
      <c r="D252" s="4" t="s">
        <v>40</v>
      </c>
      <c r="E252" s="4" t="s">
        <v>51</v>
      </c>
      <c r="F252" s="253"/>
      <c r="G252" s="30"/>
      <c r="H252" s="30">
        <v>16</v>
      </c>
      <c r="I252" s="30"/>
      <c r="J252" s="30"/>
      <c r="K252" s="30"/>
      <c r="L252" s="22">
        <f t="shared" si="9"/>
        <v>16</v>
      </c>
      <c r="N252" s="22">
        <v>1</v>
      </c>
      <c r="O252" s="4" t="s">
        <v>6</v>
      </c>
      <c r="P252" s="4" t="s">
        <v>8</v>
      </c>
      <c r="Q252" s="4" t="s">
        <v>51</v>
      </c>
      <c r="R252" s="373" t="s">
        <v>61</v>
      </c>
      <c r="S252" s="30">
        <v>25</v>
      </c>
      <c r="T252" s="30">
        <v>20</v>
      </c>
      <c r="U252" s="30"/>
      <c r="V252" s="30"/>
      <c r="W252" s="30"/>
      <c r="X252" s="361">
        <f aca="true" t="shared" si="10" ref="X252:X260">S252+T252+U252+V252+W252</f>
        <v>45</v>
      </c>
    </row>
    <row r="253" spans="2:24" ht="14.25">
      <c r="B253" s="22">
        <v>12</v>
      </c>
      <c r="C253" s="4" t="s">
        <v>825</v>
      </c>
      <c r="D253" s="4" t="s">
        <v>10</v>
      </c>
      <c r="E253" s="4" t="s">
        <v>51</v>
      </c>
      <c r="F253" s="373" t="s">
        <v>61</v>
      </c>
      <c r="G253" s="30"/>
      <c r="H253" s="30"/>
      <c r="I253" s="30">
        <v>16</v>
      </c>
      <c r="J253" s="30"/>
      <c r="K253" s="30"/>
      <c r="L253" s="22">
        <f t="shared" si="9"/>
        <v>16</v>
      </c>
      <c r="N253" s="22">
        <v>2</v>
      </c>
      <c r="O253" s="4" t="s">
        <v>611</v>
      </c>
      <c r="P253" s="4" t="s">
        <v>40</v>
      </c>
      <c r="Q253" s="4" t="s">
        <v>51</v>
      </c>
      <c r="R253" s="373" t="s">
        <v>61</v>
      </c>
      <c r="S253" s="30"/>
      <c r="T253" s="30">
        <v>25</v>
      </c>
      <c r="U253" s="30"/>
      <c r="V253" s="30"/>
      <c r="W253" s="30"/>
      <c r="X253" s="22">
        <f t="shared" si="10"/>
        <v>25</v>
      </c>
    </row>
    <row r="254" spans="2:24" ht="14.25">
      <c r="B254" s="22">
        <v>13</v>
      </c>
      <c r="C254" s="4" t="s">
        <v>851</v>
      </c>
      <c r="D254" s="4" t="s">
        <v>33</v>
      </c>
      <c r="E254" s="4" t="s">
        <v>51</v>
      </c>
      <c r="F254" s="253"/>
      <c r="G254" s="30"/>
      <c r="H254" s="30"/>
      <c r="I254" s="30"/>
      <c r="J254" s="30">
        <v>16</v>
      </c>
      <c r="K254" s="30"/>
      <c r="L254" s="22">
        <f t="shared" si="9"/>
        <v>16</v>
      </c>
      <c r="N254" s="22">
        <v>3</v>
      </c>
      <c r="O254" s="4" t="s">
        <v>825</v>
      </c>
      <c r="P254" s="4" t="s">
        <v>10</v>
      </c>
      <c r="Q254" s="4" t="s">
        <v>51</v>
      </c>
      <c r="R254" s="373" t="s">
        <v>61</v>
      </c>
      <c r="S254" s="30"/>
      <c r="T254" s="30"/>
      <c r="U254" s="30">
        <v>25</v>
      </c>
      <c r="V254" s="30"/>
      <c r="W254" s="30"/>
      <c r="X254" s="22">
        <f t="shared" si="10"/>
        <v>25</v>
      </c>
    </row>
    <row r="255" spans="2:24" ht="14.25">
      <c r="B255" s="22">
        <v>14</v>
      </c>
      <c r="C255" s="4" t="s">
        <v>13</v>
      </c>
      <c r="D255" s="4" t="s">
        <v>10</v>
      </c>
      <c r="E255" s="4" t="s">
        <v>51</v>
      </c>
      <c r="F255" s="374" t="s">
        <v>80</v>
      </c>
      <c r="G255" s="30">
        <v>13</v>
      </c>
      <c r="H255" s="30"/>
      <c r="I255" s="30"/>
      <c r="J255" s="30"/>
      <c r="K255" s="30"/>
      <c r="L255" s="22">
        <f t="shared" si="9"/>
        <v>13</v>
      </c>
      <c r="N255" s="22">
        <v>4</v>
      </c>
      <c r="O255" s="4" t="s">
        <v>853</v>
      </c>
      <c r="P255" s="4" t="s">
        <v>33</v>
      </c>
      <c r="Q255" s="4" t="s">
        <v>51</v>
      </c>
      <c r="R255" s="373" t="s">
        <v>61</v>
      </c>
      <c r="S255" s="30"/>
      <c r="T255" s="30"/>
      <c r="U255" s="30"/>
      <c r="V255" s="30">
        <v>25</v>
      </c>
      <c r="W255" s="30"/>
      <c r="X255" s="22">
        <f t="shared" si="10"/>
        <v>25</v>
      </c>
    </row>
    <row r="256" spans="2:24" ht="14.25">
      <c r="B256" s="22">
        <v>15</v>
      </c>
      <c r="C256" s="4" t="s">
        <v>826</v>
      </c>
      <c r="D256" s="4" t="s">
        <v>10</v>
      </c>
      <c r="E256" s="4" t="s">
        <v>51</v>
      </c>
      <c r="F256" s="253"/>
      <c r="G256" s="30"/>
      <c r="H256" s="30"/>
      <c r="I256" s="30">
        <v>13</v>
      </c>
      <c r="J256" s="30"/>
      <c r="K256" s="30"/>
      <c r="L256" s="22">
        <f t="shared" si="9"/>
        <v>13</v>
      </c>
      <c r="N256" s="22">
        <v>5</v>
      </c>
      <c r="O256" s="4" t="s">
        <v>827</v>
      </c>
      <c r="P256" s="4" t="s">
        <v>11</v>
      </c>
      <c r="Q256" s="4" t="s">
        <v>51</v>
      </c>
      <c r="R256" s="373" t="s">
        <v>61</v>
      </c>
      <c r="S256" s="30"/>
      <c r="T256" s="30"/>
      <c r="U256" s="30">
        <v>20</v>
      </c>
      <c r="V256" s="30"/>
      <c r="W256" s="30"/>
      <c r="X256" s="22">
        <f t="shared" si="10"/>
        <v>20</v>
      </c>
    </row>
    <row r="257" spans="2:24" ht="14.25">
      <c r="B257" s="22">
        <v>16</v>
      </c>
      <c r="C257" s="4" t="s">
        <v>21</v>
      </c>
      <c r="D257" s="4" t="s">
        <v>8</v>
      </c>
      <c r="E257" s="4" t="s">
        <v>51</v>
      </c>
      <c r="F257" s="4"/>
      <c r="G257" s="30">
        <v>11</v>
      </c>
      <c r="H257" s="30"/>
      <c r="I257" s="30"/>
      <c r="J257" s="30"/>
      <c r="K257" s="30"/>
      <c r="L257" s="22">
        <f t="shared" si="9"/>
        <v>11</v>
      </c>
      <c r="N257" s="22">
        <v>6</v>
      </c>
      <c r="O257" s="4" t="s">
        <v>618</v>
      </c>
      <c r="P257" s="4" t="s">
        <v>40</v>
      </c>
      <c r="Q257" s="4" t="s">
        <v>51</v>
      </c>
      <c r="R257" s="373" t="s">
        <v>61</v>
      </c>
      <c r="S257" s="30"/>
      <c r="T257" s="30">
        <v>16</v>
      </c>
      <c r="U257" s="30"/>
      <c r="V257" s="30"/>
      <c r="W257" s="30"/>
      <c r="X257" s="22">
        <f t="shared" si="10"/>
        <v>16</v>
      </c>
    </row>
    <row r="258" spans="2:24" ht="14.25">
      <c r="B258" s="22">
        <v>17</v>
      </c>
      <c r="C258" s="4" t="s">
        <v>614</v>
      </c>
      <c r="D258" s="4" t="s">
        <v>40</v>
      </c>
      <c r="E258" s="4" t="s">
        <v>51</v>
      </c>
      <c r="F258" s="253"/>
      <c r="G258" s="30"/>
      <c r="H258" s="30">
        <v>11</v>
      </c>
      <c r="I258" s="30"/>
      <c r="J258" s="30"/>
      <c r="K258" s="30"/>
      <c r="L258" s="22">
        <f t="shared" si="9"/>
        <v>11</v>
      </c>
      <c r="N258" s="22">
        <v>7</v>
      </c>
      <c r="O258" s="4" t="s">
        <v>619</v>
      </c>
      <c r="P258" s="4" t="s">
        <v>40</v>
      </c>
      <c r="Q258" s="4" t="s">
        <v>51</v>
      </c>
      <c r="R258" s="373" t="s">
        <v>61</v>
      </c>
      <c r="S258" s="30"/>
      <c r="T258" s="30">
        <v>13</v>
      </c>
      <c r="U258" s="30"/>
      <c r="V258" s="30"/>
      <c r="W258" s="30"/>
      <c r="X258" s="22">
        <f t="shared" si="10"/>
        <v>13</v>
      </c>
    </row>
    <row r="259" spans="2:24" ht="14.25">
      <c r="B259" s="22">
        <v>18</v>
      </c>
      <c r="C259" s="4" t="s">
        <v>852</v>
      </c>
      <c r="D259" s="4" t="s">
        <v>33</v>
      </c>
      <c r="E259" s="4" t="s">
        <v>51</v>
      </c>
      <c r="F259" s="253"/>
      <c r="G259" s="30"/>
      <c r="H259" s="30"/>
      <c r="I259" s="30"/>
      <c r="J259" s="30">
        <v>11</v>
      </c>
      <c r="K259" s="30"/>
      <c r="L259" s="22">
        <f t="shared" si="9"/>
        <v>11</v>
      </c>
      <c r="N259" s="22">
        <v>8</v>
      </c>
      <c r="O259" s="4" t="s">
        <v>625</v>
      </c>
      <c r="P259" s="4" t="s">
        <v>40</v>
      </c>
      <c r="Q259" s="4" t="s">
        <v>51</v>
      </c>
      <c r="R259" s="373" t="s">
        <v>61</v>
      </c>
      <c r="S259" s="30"/>
      <c r="T259" s="30">
        <v>11</v>
      </c>
      <c r="U259" s="30"/>
      <c r="V259" s="30"/>
      <c r="W259" s="30"/>
      <c r="X259" s="22">
        <f t="shared" si="10"/>
        <v>11</v>
      </c>
    </row>
    <row r="260" spans="2:24" ht="14.25">
      <c r="B260" s="22">
        <v>19</v>
      </c>
      <c r="C260" s="4" t="s">
        <v>615</v>
      </c>
      <c r="D260" s="4" t="s">
        <v>40</v>
      </c>
      <c r="E260" s="4" t="s">
        <v>51</v>
      </c>
      <c r="F260" s="253"/>
      <c r="G260" s="30"/>
      <c r="H260" s="30">
        <v>10</v>
      </c>
      <c r="I260" s="30"/>
      <c r="J260" s="30"/>
      <c r="K260" s="30"/>
      <c r="L260" s="22">
        <f t="shared" si="9"/>
        <v>10</v>
      </c>
      <c r="N260" s="22">
        <v>9</v>
      </c>
      <c r="O260" s="4" t="s">
        <v>628</v>
      </c>
      <c r="P260" s="4" t="s">
        <v>40</v>
      </c>
      <c r="Q260" s="4" t="s">
        <v>51</v>
      </c>
      <c r="R260" s="373" t="s">
        <v>61</v>
      </c>
      <c r="S260" s="30"/>
      <c r="T260" s="30">
        <v>10</v>
      </c>
      <c r="U260" s="30"/>
      <c r="V260" s="30"/>
      <c r="W260" s="30"/>
      <c r="X260" s="22">
        <f t="shared" si="10"/>
        <v>10</v>
      </c>
    </row>
    <row r="261" spans="2:12" ht="14.25">
      <c r="B261" s="22">
        <v>20</v>
      </c>
      <c r="C261" s="4" t="s">
        <v>629</v>
      </c>
      <c r="D261" s="4" t="s">
        <v>40</v>
      </c>
      <c r="E261" s="4" t="s">
        <v>51</v>
      </c>
      <c r="F261" s="253"/>
      <c r="G261" s="30"/>
      <c r="H261" s="30">
        <v>0</v>
      </c>
      <c r="I261" s="30">
        <v>10</v>
      </c>
      <c r="J261" s="30"/>
      <c r="K261" s="30"/>
      <c r="L261" s="361">
        <f t="shared" si="9"/>
        <v>10</v>
      </c>
    </row>
    <row r="262" spans="2:12" ht="14.25">
      <c r="B262" s="22">
        <v>21</v>
      </c>
      <c r="C262" s="4" t="s">
        <v>853</v>
      </c>
      <c r="D262" s="4" t="s">
        <v>33</v>
      </c>
      <c r="E262" s="4" t="s">
        <v>51</v>
      </c>
      <c r="F262" s="373" t="s">
        <v>61</v>
      </c>
      <c r="G262" s="30"/>
      <c r="H262" s="30"/>
      <c r="I262" s="30"/>
      <c r="J262" s="30">
        <v>10</v>
      </c>
      <c r="K262" s="30"/>
      <c r="L262" s="22">
        <f t="shared" si="9"/>
        <v>10</v>
      </c>
    </row>
    <row r="263" spans="2:12" ht="14.25">
      <c r="B263" s="22">
        <v>22</v>
      </c>
      <c r="C263" s="4" t="s">
        <v>616</v>
      </c>
      <c r="D263" s="4" t="s">
        <v>40</v>
      </c>
      <c r="E263" s="4" t="s">
        <v>51</v>
      </c>
      <c r="F263" s="253"/>
      <c r="G263" s="30"/>
      <c r="H263" s="30">
        <v>9</v>
      </c>
      <c r="I263" s="30"/>
      <c r="J263" s="30"/>
      <c r="K263" s="30"/>
      <c r="L263" s="22">
        <f t="shared" si="9"/>
        <v>9</v>
      </c>
    </row>
    <row r="264" spans="2:12" ht="14.25">
      <c r="B264" s="22">
        <v>23</v>
      </c>
      <c r="C264" s="4" t="s">
        <v>627</v>
      </c>
      <c r="D264" s="4" t="s">
        <v>8</v>
      </c>
      <c r="E264" s="4" t="s">
        <v>51</v>
      </c>
      <c r="F264" s="253"/>
      <c r="G264" s="30"/>
      <c r="H264" s="30">
        <v>0</v>
      </c>
      <c r="I264" s="30">
        <v>9</v>
      </c>
      <c r="J264" s="30"/>
      <c r="K264" s="30"/>
      <c r="L264" s="361">
        <f t="shared" si="9"/>
        <v>9</v>
      </c>
    </row>
    <row r="265" spans="2:12" ht="14.25">
      <c r="B265" s="22">
        <v>24</v>
      </c>
      <c r="C265" s="4" t="s">
        <v>854</v>
      </c>
      <c r="D265" s="4" t="s">
        <v>33</v>
      </c>
      <c r="E265" s="4" t="s">
        <v>51</v>
      </c>
      <c r="F265" s="374" t="s">
        <v>80</v>
      </c>
      <c r="G265" s="30"/>
      <c r="H265" s="30"/>
      <c r="I265" s="30"/>
      <c r="J265" s="30">
        <v>9</v>
      </c>
      <c r="K265" s="30"/>
      <c r="L265" s="22">
        <f t="shared" si="9"/>
        <v>9</v>
      </c>
    </row>
    <row r="266" spans="2:18" ht="14.25">
      <c r="B266" s="22">
        <v>25</v>
      </c>
      <c r="C266" s="4" t="s">
        <v>827</v>
      </c>
      <c r="D266" s="4" t="s">
        <v>11</v>
      </c>
      <c r="E266" s="4" t="s">
        <v>51</v>
      </c>
      <c r="F266" s="373" t="s">
        <v>61</v>
      </c>
      <c r="G266" s="30"/>
      <c r="H266" s="30"/>
      <c r="I266" s="30">
        <v>8</v>
      </c>
      <c r="J266" s="30"/>
      <c r="K266" s="30"/>
      <c r="L266" s="22">
        <f t="shared" si="9"/>
        <v>8</v>
      </c>
      <c r="Q266" s="16"/>
      <c r="R266" s="16"/>
    </row>
    <row r="267" spans="2:18" ht="14.25">
      <c r="B267" s="22">
        <v>26</v>
      </c>
      <c r="C267" s="4" t="s">
        <v>617</v>
      </c>
      <c r="D267" s="4" t="s">
        <v>40</v>
      </c>
      <c r="E267" s="4" t="s">
        <v>51</v>
      </c>
      <c r="F267" s="253"/>
      <c r="G267" s="30"/>
      <c r="H267" s="30">
        <v>7</v>
      </c>
      <c r="I267" s="30"/>
      <c r="J267" s="30"/>
      <c r="K267" s="30"/>
      <c r="L267" s="22">
        <f t="shared" si="9"/>
        <v>7</v>
      </c>
      <c r="Q267" s="16"/>
      <c r="R267" s="16"/>
    </row>
    <row r="268" spans="2:18" ht="14.25">
      <c r="B268" s="22">
        <v>27</v>
      </c>
      <c r="C268" s="4" t="s">
        <v>618</v>
      </c>
      <c r="D268" s="4" t="s">
        <v>40</v>
      </c>
      <c r="E268" s="4" t="s">
        <v>51</v>
      </c>
      <c r="F268" s="373" t="s">
        <v>61</v>
      </c>
      <c r="G268" s="30"/>
      <c r="H268" s="30">
        <v>6</v>
      </c>
      <c r="I268" s="30"/>
      <c r="J268" s="30"/>
      <c r="K268" s="30"/>
      <c r="L268" s="22">
        <f t="shared" si="9"/>
        <v>6</v>
      </c>
      <c r="Q268" s="16"/>
      <c r="R268" s="16"/>
    </row>
    <row r="269" spans="2:12" ht="14.25">
      <c r="B269" s="22">
        <v>28</v>
      </c>
      <c r="C269" s="4" t="s">
        <v>619</v>
      </c>
      <c r="D269" s="4" t="s">
        <v>40</v>
      </c>
      <c r="E269" s="4" t="s">
        <v>51</v>
      </c>
      <c r="F269" s="373" t="s">
        <v>61</v>
      </c>
      <c r="G269" s="30"/>
      <c r="H269" s="30">
        <v>5</v>
      </c>
      <c r="I269" s="30"/>
      <c r="J269" s="30"/>
      <c r="K269" s="30"/>
      <c r="L269" s="22">
        <f t="shared" si="9"/>
        <v>5</v>
      </c>
    </row>
    <row r="270" spans="2:18" ht="14.25">
      <c r="B270" s="22">
        <v>29</v>
      </c>
      <c r="C270" s="4" t="s">
        <v>620</v>
      </c>
      <c r="D270" s="4" t="s">
        <v>40</v>
      </c>
      <c r="E270" s="4" t="s">
        <v>51</v>
      </c>
      <c r="F270" s="253"/>
      <c r="G270" s="30"/>
      <c r="H270" s="30">
        <v>4</v>
      </c>
      <c r="I270" s="30"/>
      <c r="J270" s="30"/>
      <c r="K270" s="30"/>
      <c r="L270" s="22">
        <f t="shared" si="9"/>
        <v>4</v>
      </c>
      <c r="Q270" s="16"/>
      <c r="R270" s="16"/>
    </row>
    <row r="271" spans="2:12" ht="14.25">
      <c r="B271" s="22">
        <v>30</v>
      </c>
      <c r="C271" s="4" t="s">
        <v>621</v>
      </c>
      <c r="D271" s="4" t="s">
        <v>40</v>
      </c>
      <c r="E271" s="4" t="s">
        <v>51</v>
      </c>
      <c r="F271" s="253"/>
      <c r="G271" s="30"/>
      <c r="H271" s="30">
        <v>3</v>
      </c>
      <c r="I271" s="30"/>
      <c r="J271" s="30"/>
      <c r="K271" s="30"/>
      <c r="L271" s="22">
        <f t="shared" si="9"/>
        <v>3</v>
      </c>
    </row>
    <row r="272" spans="2:18" ht="14.25">
      <c r="B272" s="22">
        <v>31</v>
      </c>
      <c r="C272" s="4" t="s">
        <v>622</v>
      </c>
      <c r="D272" s="4" t="s">
        <v>40</v>
      </c>
      <c r="E272" s="4" t="s">
        <v>51</v>
      </c>
      <c r="F272" s="253"/>
      <c r="G272" s="30"/>
      <c r="H272" s="30">
        <v>2</v>
      </c>
      <c r="I272" s="30"/>
      <c r="J272" s="30"/>
      <c r="K272" s="30"/>
      <c r="L272" s="22">
        <f t="shared" si="9"/>
        <v>2</v>
      </c>
      <c r="Q272" s="16"/>
      <c r="R272" s="16"/>
    </row>
    <row r="273" spans="2:18" ht="14.25">
      <c r="B273" s="22">
        <v>32</v>
      </c>
      <c r="C273" s="4" t="s">
        <v>623</v>
      </c>
      <c r="D273" s="4" t="s">
        <v>40</v>
      </c>
      <c r="E273" s="4" t="s">
        <v>51</v>
      </c>
      <c r="F273" s="253"/>
      <c r="G273" s="30"/>
      <c r="H273" s="30">
        <v>1</v>
      </c>
      <c r="I273" s="30"/>
      <c r="J273" s="30"/>
      <c r="K273" s="30"/>
      <c r="L273" s="22">
        <f t="shared" si="9"/>
        <v>1</v>
      </c>
      <c r="Q273" s="16"/>
      <c r="R273" s="16"/>
    </row>
    <row r="274" spans="2:18" ht="14.25">
      <c r="B274" s="22">
        <v>33</v>
      </c>
      <c r="C274" s="4" t="s">
        <v>624</v>
      </c>
      <c r="D274" s="4" t="s">
        <v>40</v>
      </c>
      <c r="E274" s="4" t="s">
        <v>51</v>
      </c>
      <c r="F274" s="253"/>
      <c r="G274" s="30"/>
      <c r="H274" s="30">
        <v>0</v>
      </c>
      <c r="I274" s="30"/>
      <c r="J274" s="30"/>
      <c r="K274" s="30"/>
      <c r="L274" s="22">
        <f t="shared" si="9"/>
        <v>0</v>
      </c>
      <c r="Q274" s="16"/>
      <c r="R274" s="16"/>
    </row>
    <row r="275" spans="2:18" ht="14.25">
      <c r="B275" s="22">
        <v>34</v>
      </c>
      <c r="C275" s="4" t="s">
        <v>625</v>
      </c>
      <c r="D275" s="4" t="s">
        <v>40</v>
      </c>
      <c r="E275" s="4" t="s">
        <v>51</v>
      </c>
      <c r="F275" s="373" t="s">
        <v>61</v>
      </c>
      <c r="G275" s="30"/>
      <c r="H275" s="30">
        <v>0</v>
      </c>
      <c r="I275" s="30"/>
      <c r="J275" s="30"/>
      <c r="K275" s="30"/>
      <c r="L275" s="22">
        <f t="shared" si="9"/>
        <v>0</v>
      </c>
      <c r="Q275" s="16"/>
      <c r="R275" s="16"/>
    </row>
    <row r="276" spans="2:18" ht="14.25">
      <c r="B276" s="22">
        <v>35</v>
      </c>
      <c r="C276" s="4" t="s">
        <v>626</v>
      </c>
      <c r="D276" s="4" t="s">
        <v>40</v>
      </c>
      <c r="E276" s="4" t="s">
        <v>51</v>
      </c>
      <c r="F276" s="253"/>
      <c r="G276" s="30"/>
      <c r="H276" s="30">
        <v>0</v>
      </c>
      <c r="I276" s="30"/>
      <c r="J276" s="30"/>
      <c r="K276" s="30"/>
      <c r="L276" s="22">
        <f t="shared" si="9"/>
        <v>0</v>
      </c>
      <c r="Q276" s="16"/>
      <c r="R276" s="16"/>
    </row>
    <row r="277" spans="2:18" ht="14.25">
      <c r="B277" s="22">
        <v>36</v>
      </c>
      <c r="C277" s="4" t="s">
        <v>628</v>
      </c>
      <c r="D277" s="4" t="s">
        <v>40</v>
      </c>
      <c r="E277" s="4" t="s">
        <v>51</v>
      </c>
      <c r="F277" s="373" t="s">
        <v>61</v>
      </c>
      <c r="G277" s="30"/>
      <c r="H277" s="30">
        <v>0</v>
      </c>
      <c r="I277" s="30"/>
      <c r="J277" s="30"/>
      <c r="K277" s="30"/>
      <c r="L277" s="22">
        <f t="shared" si="9"/>
        <v>0</v>
      </c>
      <c r="Q277" s="16"/>
      <c r="R277" s="16"/>
    </row>
    <row r="278" spans="2:18" ht="14.25">
      <c r="B278" s="22">
        <v>37</v>
      </c>
      <c r="C278" s="4" t="s">
        <v>630</v>
      </c>
      <c r="D278" s="4" t="s">
        <v>40</v>
      </c>
      <c r="E278" s="4" t="s">
        <v>51</v>
      </c>
      <c r="F278" s="253"/>
      <c r="G278" s="30"/>
      <c r="H278" s="30">
        <v>0</v>
      </c>
      <c r="I278" s="30"/>
      <c r="J278" s="30"/>
      <c r="K278" s="30"/>
      <c r="L278" s="22">
        <f t="shared" si="9"/>
        <v>0</v>
      </c>
      <c r="Q278" s="16"/>
      <c r="R278" s="16"/>
    </row>
    <row r="279" spans="2:24" ht="14.25">
      <c r="B279" s="35"/>
      <c r="C279" s="42"/>
      <c r="D279" s="42"/>
      <c r="E279" s="42"/>
      <c r="F279" s="251"/>
      <c r="G279" s="36"/>
      <c r="H279" s="36"/>
      <c r="I279" s="36"/>
      <c r="J279" s="36"/>
      <c r="K279" s="36"/>
      <c r="L279" s="35"/>
      <c r="N279" s="35"/>
      <c r="O279" s="42"/>
      <c r="P279" s="42"/>
      <c r="Q279" s="42"/>
      <c r="R279" s="251"/>
      <c r="S279" s="36"/>
      <c r="T279" s="36"/>
      <c r="U279" s="36"/>
      <c r="V279" s="36"/>
      <c r="W279" s="36"/>
      <c r="X279" s="35"/>
    </row>
    <row r="280" spans="3:24" ht="15">
      <c r="C280" s="20" t="s">
        <v>38</v>
      </c>
      <c r="D280" s="46"/>
      <c r="E280" s="46"/>
      <c r="F280" s="46"/>
      <c r="G280" s="47"/>
      <c r="H280" s="47"/>
      <c r="I280" s="47"/>
      <c r="J280" s="47"/>
      <c r="K280" s="47"/>
      <c r="L280" s="47"/>
      <c r="O280" s="20" t="s">
        <v>836</v>
      </c>
      <c r="P280" s="46"/>
      <c r="Q280" s="46"/>
      <c r="R280" s="46"/>
      <c r="S280" s="47"/>
      <c r="T280" s="47"/>
      <c r="U280" s="47"/>
      <c r="V280" s="47"/>
      <c r="W280" s="47"/>
      <c r="X280" s="47"/>
    </row>
    <row r="281" spans="2:24" ht="15">
      <c r="B281" s="22"/>
      <c r="C281" s="23" t="s">
        <v>25</v>
      </c>
      <c r="D281" s="23" t="s">
        <v>26</v>
      </c>
      <c r="E281" s="24" t="s">
        <v>27</v>
      </c>
      <c r="F281" s="25" t="s">
        <v>28</v>
      </c>
      <c r="G281" s="25" t="s">
        <v>8</v>
      </c>
      <c r="H281" s="25" t="s">
        <v>40</v>
      </c>
      <c r="I281" s="25" t="s">
        <v>10</v>
      </c>
      <c r="J281" s="25" t="s">
        <v>33</v>
      </c>
      <c r="K281" s="25" t="s">
        <v>11</v>
      </c>
      <c r="L281" s="25" t="s">
        <v>45</v>
      </c>
      <c r="N281" s="22"/>
      <c r="O281" s="23" t="s">
        <v>25</v>
      </c>
      <c r="P281" s="23" t="s">
        <v>26</v>
      </c>
      <c r="Q281" s="24" t="s">
        <v>27</v>
      </c>
      <c r="R281" s="25" t="s">
        <v>28</v>
      </c>
      <c r="S281" s="25" t="s">
        <v>8</v>
      </c>
      <c r="T281" s="25" t="s">
        <v>40</v>
      </c>
      <c r="U281" s="25" t="s">
        <v>10</v>
      </c>
      <c r="V281" s="25" t="s">
        <v>33</v>
      </c>
      <c r="W281" s="25" t="s">
        <v>11</v>
      </c>
      <c r="X281" s="25" t="s">
        <v>45</v>
      </c>
    </row>
    <row r="282" spans="2:24" ht="15">
      <c r="B282" s="26"/>
      <c r="C282" s="55" t="s">
        <v>91</v>
      </c>
      <c r="D282" s="2"/>
      <c r="E282" s="3"/>
      <c r="F282" s="3"/>
      <c r="G282" s="28"/>
      <c r="H282" s="28"/>
      <c r="I282" s="28"/>
      <c r="J282" s="28"/>
      <c r="K282" s="28"/>
      <c r="L282" s="28"/>
      <c r="N282" s="22"/>
      <c r="O282" s="358" t="s">
        <v>91</v>
      </c>
      <c r="P282" s="10"/>
      <c r="Q282" s="11"/>
      <c r="R282" s="11"/>
      <c r="S282" s="49"/>
      <c r="T282" s="49"/>
      <c r="U282" s="49"/>
      <c r="V282" s="49"/>
      <c r="W282" s="49"/>
      <c r="X282" s="49"/>
    </row>
    <row r="283" spans="2:18" ht="14.25">
      <c r="B283" s="22">
        <v>1</v>
      </c>
      <c r="C283" s="4" t="s">
        <v>94</v>
      </c>
      <c r="D283" s="4" t="s">
        <v>9</v>
      </c>
      <c r="E283" s="4" t="s">
        <v>51</v>
      </c>
      <c r="F283" s="4"/>
      <c r="G283" s="30">
        <v>25</v>
      </c>
      <c r="H283" s="30">
        <v>25</v>
      </c>
      <c r="I283" s="30">
        <v>20</v>
      </c>
      <c r="J283" s="30"/>
      <c r="K283" s="30"/>
      <c r="L283" s="361">
        <f>G283+H283+I283+J283+K283</f>
        <v>70</v>
      </c>
      <c r="Q283" s="16"/>
      <c r="R283" s="16"/>
    </row>
    <row r="284" spans="2:18" ht="14.25">
      <c r="B284" s="22">
        <v>2</v>
      </c>
      <c r="C284" s="4" t="s">
        <v>95</v>
      </c>
      <c r="D284" s="4" t="s">
        <v>8</v>
      </c>
      <c r="E284" s="4" t="s">
        <v>51</v>
      </c>
      <c r="F284" s="4"/>
      <c r="G284" s="30">
        <v>20</v>
      </c>
      <c r="H284" s="30"/>
      <c r="I284" s="30">
        <v>25</v>
      </c>
      <c r="J284" s="30"/>
      <c r="K284" s="30"/>
      <c r="L284" s="361">
        <f>G284+H284+I284+J284+K284</f>
        <v>45</v>
      </c>
      <c r="Q284" s="16"/>
      <c r="R284" s="16"/>
    </row>
    <row r="285" spans="2:18" ht="14.25">
      <c r="B285" s="22">
        <v>3</v>
      </c>
      <c r="C285" s="31" t="s">
        <v>89</v>
      </c>
      <c r="D285" s="4" t="s">
        <v>9</v>
      </c>
      <c r="E285" s="4" t="s">
        <v>51</v>
      </c>
      <c r="F285" s="4"/>
      <c r="G285" s="30">
        <v>13</v>
      </c>
      <c r="H285" s="30">
        <v>13</v>
      </c>
      <c r="I285" s="30">
        <v>16</v>
      </c>
      <c r="J285" s="30"/>
      <c r="K285" s="30"/>
      <c r="L285" s="361">
        <f>G285+H285+I285+J285+K285</f>
        <v>42</v>
      </c>
      <c r="O285" s="12" t="s">
        <v>706</v>
      </c>
      <c r="Q285" s="16"/>
      <c r="R285" s="16"/>
    </row>
    <row r="286" spans="2:25" ht="14.25">
      <c r="B286" s="22">
        <v>4</v>
      </c>
      <c r="C286" s="4" t="s">
        <v>97</v>
      </c>
      <c r="D286" s="4" t="s">
        <v>9</v>
      </c>
      <c r="E286" s="4" t="s">
        <v>51</v>
      </c>
      <c r="F286" s="12" t="s">
        <v>61</v>
      </c>
      <c r="G286" s="30">
        <v>10</v>
      </c>
      <c r="H286" s="30">
        <v>6</v>
      </c>
      <c r="I286" s="30">
        <v>13</v>
      </c>
      <c r="J286" s="30">
        <v>16</v>
      </c>
      <c r="K286" s="30"/>
      <c r="L286" s="361">
        <f>G286+H286+I286+J286+K286-3</f>
        <v>42</v>
      </c>
      <c r="N286" s="22">
        <v>1</v>
      </c>
      <c r="O286" s="4" t="s">
        <v>97</v>
      </c>
      <c r="P286" s="4" t="s">
        <v>9</v>
      </c>
      <c r="Q286" s="4" t="s">
        <v>51</v>
      </c>
      <c r="R286" s="12" t="s">
        <v>61</v>
      </c>
      <c r="S286" s="30">
        <v>25</v>
      </c>
      <c r="T286" s="30">
        <v>25</v>
      </c>
      <c r="U286" s="30">
        <v>25</v>
      </c>
      <c r="V286" s="30"/>
      <c r="W286" s="30"/>
      <c r="X286" s="359">
        <f aca="true" t="shared" si="11" ref="X286:X292">S286+T286+U286+V286+W286</f>
        <v>75</v>
      </c>
      <c r="Y286" s="360" t="s">
        <v>841</v>
      </c>
    </row>
    <row r="287" spans="2:24" ht="14.25">
      <c r="B287" s="22">
        <v>5</v>
      </c>
      <c r="C287" s="4" t="s">
        <v>855</v>
      </c>
      <c r="D287" s="4" t="s">
        <v>33</v>
      </c>
      <c r="E287" s="4" t="s">
        <v>51</v>
      </c>
      <c r="F287" s="253"/>
      <c r="G287" s="30"/>
      <c r="H287" s="30"/>
      <c r="I287" s="30"/>
      <c r="J287" s="30">
        <v>25</v>
      </c>
      <c r="K287" s="30"/>
      <c r="L287" s="22">
        <f aca="true" t="shared" si="12" ref="L287:L312">G287+H287+I287+J287+K287</f>
        <v>25</v>
      </c>
      <c r="N287" s="22">
        <v>2</v>
      </c>
      <c r="O287" s="4" t="s">
        <v>640</v>
      </c>
      <c r="P287" s="4" t="s">
        <v>11</v>
      </c>
      <c r="Q287" s="4" t="s">
        <v>51</v>
      </c>
      <c r="R287" s="12" t="s">
        <v>61</v>
      </c>
      <c r="S287" s="30"/>
      <c r="T287" s="30">
        <v>13</v>
      </c>
      <c r="U287" s="30">
        <v>20</v>
      </c>
      <c r="V287" s="30"/>
      <c r="W287" s="30"/>
      <c r="X287" s="361">
        <f t="shared" si="11"/>
        <v>33</v>
      </c>
    </row>
    <row r="288" spans="2:24" ht="14.25">
      <c r="B288" s="22">
        <v>6</v>
      </c>
      <c r="C288" s="4" t="s">
        <v>631</v>
      </c>
      <c r="D288" s="4" t="s">
        <v>40</v>
      </c>
      <c r="E288" s="4" t="s">
        <v>51</v>
      </c>
      <c r="F288" s="253"/>
      <c r="G288" s="30"/>
      <c r="H288" s="30">
        <v>20</v>
      </c>
      <c r="I288" s="30"/>
      <c r="J288" s="30"/>
      <c r="K288" s="30"/>
      <c r="L288" s="22">
        <f t="shared" si="12"/>
        <v>20</v>
      </c>
      <c r="N288" s="22">
        <v>3</v>
      </c>
      <c r="O288" s="4" t="s">
        <v>857</v>
      </c>
      <c r="P288" s="4" t="s">
        <v>33</v>
      </c>
      <c r="Q288" s="4" t="s">
        <v>51</v>
      </c>
      <c r="R288" s="12" t="s">
        <v>61</v>
      </c>
      <c r="S288" s="30"/>
      <c r="T288" s="30"/>
      <c r="U288" s="30"/>
      <c r="V288" s="30">
        <v>25</v>
      </c>
      <c r="W288" s="30"/>
      <c r="X288" s="22">
        <f t="shared" si="11"/>
        <v>25</v>
      </c>
    </row>
    <row r="289" spans="2:24" ht="14.25">
      <c r="B289" s="22">
        <v>7</v>
      </c>
      <c r="C289" s="4" t="s">
        <v>856</v>
      </c>
      <c r="D289" s="4" t="s">
        <v>33</v>
      </c>
      <c r="E289" s="4" t="s">
        <v>51</v>
      </c>
      <c r="F289" s="253"/>
      <c r="G289" s="30"/>
      <c r="H289" s="30"/>
      <c r="I289" s="30"/>
      <c r="J289" s="30">
        <v>20</v>
      </c>
      <c r="K289" s="30"/>
      <c r="L289" s="22">
        <f t="shared" si="12"/>
        <v>20</v>
      </c>
      <c r="N289" s="22">
        <v>4</v>
      </c>
      <c r="O289" s="4" t="s">
        <v>18</v>
      </c>
      <c r="P289" s="4" t="s">
        <v>8</v>
      </c>
      <c r="Q289" s="4" t="s">
        <v>51</v>
      </c>
      <c r="R289" s="12" t="s">
        <v>61</v>
      </c>
      <c r="S289" s="30">
        <v>20</v>
      </c>
      <c r="T289" s="30"/>
      <c r="U289" s="30"/>
      <c r="V289" s="30"/>
      <c r="W289" s="30"/>
      <c r="X289" s="22">
        <f t="shared" si="11"/>
        <v>20</v>
      </c>
    </row>
    <row r="290" spans="2:24" ht="14.25">
      <c r="B290" s="22">
        <v>8</v>
      </c>
      <c r="C290" s="4" t="s">
        <v>96</v>
      </c>
      <c r="D290" s="4" t="s">
        <v>8</v>
      </c>
      <c r="E290" s="4" t="s">
        <v>51</v>
      </c>
      <c r="F290" s="4"/>
      <c r="G290" s="30">
        <v>16</v>
      </c>
      <c r="H290" s="30"/>
      <c r="I290" s="30"/>
      <c r="J290" s="30"/>
      <c r="K290" s="30"/>
      <c r="L290" s="22">
        <f t="shared" si="12"/>
        <v>16</v>
      </c>
      <c r="N290" s="22">
        <v>5</v>
      </c>
      <c r="O290" s="4" t="s">
        <v>637</v>
      </c>
      <c r="P290" s="4" t="s">
        <v>40</v>
      </c>
      <c r="Q290" s="4" t="s">
        <v>51</v>
      </c>
      <c r="R290" s="12" t="s">
        <v>61</v>
      </c>
      <c r="S290" s="30"/>
      <c r="T290" s="30">
        <v>20</v>
      </c>
      <c r="U290" s="30"/>
      <c r="V290" s="30"/>
      <c r="W290" s="30"/>
      <c r="X290" s="22">
        <f t="shared" si="11"/>
        <v>20</v>
      </c>
    </row>
    <row r="291" spans="2:24" ht="14.25">
      <c r="B291" s="22">
        <v>9</v>
      </c>
      <c r="C291" s="4" t="s">
        <v>512</v>
      </c>
      <c r="D291" s="4" t="s">
        <v>40</v>
      </c>
      <c r="E291" s="4" t="s">
        <v>51</v>
      </c>
      <c r="F291" s="253"/>
      <c r="G291" s="30"/>
      <c r="H291" s="30">
        <v>16</v>
      </c>
      <c r="I291" s="30"/>
      <c r="J291" s="30"/>
      <c r="K291" s="30"/>
      <c r="L291" s="22">
        <f t="shared" si="12"/>
        <v>16</v>
      </c>
      <c r="N291" s="22">
        <v>6</v>
      </c>
      <c r="O291" s="4" t="s">
        <v>861</v>
      </c>
      <c r="P291" s="4" t="s">
        <v>33</v>
      </c>
      <c r="Q291" s="4" t="s">
        <v>51</v>
      </c>
      <c r="R291" s="12" t="s">
        <v>61</v>
      </c>
      <c r="S291" s="30"/>
      <c r="T291" s="30"/>
      <c r="U291" s="30"/>
      <c r="V291" s="30">
        <v>20</v>
      </c>
      <c r="W291" s="30"/>
      <c r="X291" s="22">
        <f t="shared" si="11"/>
        <v>20</v>
      </c>
    </row>
    <row r="292" spans="2:24" ht="14.25">
      <c r="B292" s="22">
        <v>10</v>
      </c>
      <c r="C292" s="4" t="s">
        <v>857</v>
      </c>
      <c r="D292" s="4" t="s">
        <v>33</v>
      </c>
      <c r="E292" s="4" t="s">
        <v>51</v>
      </c>
      <c r="F292" s="12" t="s">
        <v>61</v>
      </c>
      <c r="G292" s="30"/>
      <c r="H292" s="30"/>
      <c r="I292" s="30"/>
      <c r="J292" s="30">
        <v>13</v>
      </c>
      <c r="K292" s="30"/>
      <c r="L292" s="22">
        <f t="shared" si="12"/>
        <v>13</v>
      </c>
      <c r="N292" s="22">
        <v>7</v>
      </c>
      <c r="O292" s="4" t="s">
        <v>639</v>
      </c>
      <c r="P292" s="4" t="s">
        <v>11</v>
      </c>
      <c r="Q292" s="4" t="s">
        <v>51</v>
      </c>
      <c r="R292" s="12" t="s">
        <v>61</v>
      </c>
      <c r="S292" s="30"/>
      <c r="T292" s="30">
        <v>16</v>
      </c>
      <c r="U292" s="30"/>
      <c r="V292" s="30"/>
      <c r="W292" s="30"/>
      <c r="X292" s="22">
        <f t="shared" si="11"/>
        <v>16</v>
      </c>
    </row>
    <row r="293" spans="2:18" ht="14.25">
      <c r="B293" s="22">
        <v>11</v>
      </c>
      <c r="C293" s="4" t="s">
        <v>24</v>
      </c>
      <c r="D293" s="4" t="s">
        <v>8</v>
      </c>
      <c r="E293" s="4" t="s">
        <v>51</v>
      </c>
      <c r="F293" s="4"/>
      <c r="G293" s="30">
        <v>11</v>
      </c>
      <c r="H293" s="30"/>
      <c r="I293" s="30"/>
      <c r="J293" s="30"/>
      <c r="K293" s="30"/>
      <c r="L293" s="22">
        <f t="shared" si="12"/>
        <v>11</v>
      </c>
      <c r="Q293" s="16"/>
      <c r="R293" s="16"/>
    </row>
    <row r="294" spans="2:18" ht="14.25">
      <c r="B294" s="22">
        <v>12</v>
      </c>
      <c r="C294" s="4" t="s">
        <v>495</v>
      </c>
      <c r="D294" s="4" t="s">
        <v>40</v>
      </c>
      <c r="E294" s="4" t="s">
        <v>51</v>
      </c>
      <c r="F294" s="253"/>
      <c r="G294" s="30"/>
      <c r="H294" s="30">
        <v>11</v>
      </c>
      <c r="I294" s="30"/>
      <c r="J294" s="30"/>
      <c r="K294" s="30"/>
      <c r="L294" s="22">
        <f t="shared" si="12"/>
        <v>11</v>
      </c>
      <c r="Q294" s="16"/>
      <c r="R294" s="16"/>
    </row>
    <row r="295" spans="2:18" ht="14.25">
      <c r="B295" s="22">
        <v>13</v>
      </c>
      <c r="C295" s="4" t="s">
        <v>640</v>
      </c>
      <c r="D295" s="4" t="s">
        <v>11</v>
      </c>
      <c r="E295" s="4" t="s">
        <v>51</v>
      </c>
      <c r="F295" s="12" t="s">
        <v>61</v>
      </c>
      <c r="G295" s="30"/>
      <c r="H295" s="30">
        <v>1</v>
      </c>
      <c r="I295" s="30">
        <v>10</v>
      </c>
      <c r="J295" s="30"/>
      <c r="K295" s="30"/>
      <c r="L295" s="361">
        <f t="shared" si="12"/>
        <v>11</v>
      </c>
      <c r="Q295" s="16"/>
      <c r="R295" s="16"/>
    </row>
    <row r="296" spans="2:18" ht="14.25">
      <c r="B296" s="22">
        <v>14</v>
      </c>
      <c r="C296" s="4" t="s">
        <v>828</v>
      </c>
      <c r="D296" s="4" t="s">
        <v>10</v>
      </c>
      <c r="E296" s="4" t="s">
        <v>51</v>
      </c>
      <c r="F296" s="253"/>
      <c r="G296" s="30"/>
      <c r="H296" s="30"/>
      <c r="I296" s="30">
        <v>11</v>
      </c>
      <c r="J296" s="30"/>
      <c r="K296" s="30"/>
      <c r="L296" s="22">
        <f t="shared" si="12"/>
        <v>11</v>
      </c>
      <c r="Q296" s="16"/>
      <c r="R296" s="16"/>
    </row>
    <row r="297" spans="2:12" ht="14.25">
      <c r="B297" s="22">
        <v>15</v>
      </c>
      <c r="C297" s="4" t="s">
        <v>858</v>
      </c>
      <c r="D297" s="4" t="s">
        <v>33</v>
      </c>
      <c r="E297" s="4" t="s">
        <v>51</v>
      </c>
      <c r="F297" s="253"/>
      <c r="G297" s="30"/>
      <c r="H297" s="30"/>
      <c r="I297" s="30"/>
      <c r="J297" s="30">
        <v>11</v>
      </c>
      <c r="K297" s="30"/>
      <c r="L297" s="22">
        <f t="shared" si="12"/>
        <v>11</v>
      </c>
    </row>
    <row r="298" spans="2:18" ht="14.25">
      <c r="B298" s="22">
        <v>16</v>
      </c>
      <c r="C298" s="4" t="s">
        <v>632</v>
      </c>
      <c r="D298" s="4" t="s">
        <v>40</v>
      </c>
      <c r="E298" s="4" t="s">
        <v>51</v>
      </c>
      <c r="F298" s="253"/>
      <c r="G298" s="30"/>
      <c r="H298" s="30">
        <v>10</v>
      </c>
      <c r="I298" s="30"/>
      <c r="J298" s="30"/>
      <c r="K298" s="30"/>
      <c r="L298" s="22">
        <f t="shared" si="12"/>
        <v>10</v>
      </c>
      <c r="Q298" s="16"/>
      <c r="R298" s="16"/>
    </row>
    <row r="299" spans="2:18" ht="14.25">
      <c r="B299" s="22">
        <v>17</v>
      </c>
      <c r="C299" s="4" t="s">
        <v>859</v>
      </c>
      <c r="D299" s="4" t="s">
        <v>33</v>
      </c>
      <c r="E299" s="4" t="s">
        <v>51</v>
      </c>
      <c r="F299" s="253"/>
      <c r="G299" s="30"/>
      <c r="H299" s="30"/>
      <c r="I299" s="30"/>
      <c r="J299" s="30">
        <v>10</v>
      </c>
      <c r="K299" s="30"/>
      <c r="L299" s="22">
        <f t="shared" si="12"/>
        <v>10</v>
      </c>
      <c r="Q299" s="16"/>
      <c r="R299" s="16"/>
    </row>
    <row r="300" spans="2:18" ht="14.25">
      <c r="B300" s="22">
        <v>18</v>
      </c>
      <c r="C300" s="31" t="s">
        <v>98</v>
      </c>
      <c r="D300" s="4" t="s">
        <v>8</v>
      </c>
      <c r="E300" s="4" t="s">
        <v>51</v>
      </c>
      <c r="F300" s="4"/>
      <c r="G300" s="30">
        <v>9</v>
      </c>
      <c r="H300" s="30"/>
      <c r="I300" s="30"/>
      <c r="J300" s="30"/>
      <c r="K300" s="30"/>
      <c r="L300" s="22">
        <f t="shared" si="12"/>
        <v>9</v>
      </c>
      <c r="Q300" s="16"/>
      <c r="R300" s="16"/>
    </row>
    <row r="301" spans="2:12" ht="14.25">
      <c r="B301" s="22">
        <v>19</v>
      </c>
      <c r="C301" s="4" t="s">
        <v>633</v>
      </c>
      <c r="D301" s="4" t="s">
        <v>40</v>
      </c>
      <c r="E301" s="4" t="s">
        <v>51</v>
      </c>
      <c r="F301" s="253"/>
      <c r="G301" s="30"/>
      <c r="H301" s="30">
        <v>9</v>
      </c>
      <c r="I301" s="30"/>
      <c r="J301" s="30"/>
      <c r="K301" s="30"/>
      <c r="L301" s="22">
        <f t="shared" si="12"/>
        <v>9</v>
      </c>
    </row>
    <row r="302" spans="2:18" ht="14.25">
      <c r="B302" s="22">
        <v>20</v>
      </c>
      <c r="C302" s="381" t="s">
        <v>860</v>
      </c>
      <c r="D302" s="4" t="s">
        <v>33</v>
      </c>
      <c r="E302" s="4" t="s">
        <v>51</v>
      </c>
      <c r="F302" s="253"/>
      <c r="G302" s="30"/>
      <c r="H302" s="30"/>
      <c r="I302" s="30"/>
      <c r="J302" s="30">
        <v>9</v>
      </c>
      <c r="K302" s="30"/>
      <c r="L302" s="22">
        <f t="shared" si="12"/>
        <v>9</v>
      </c>
      <c r="Q302" s="16"/>
      <c r="R302" s="16"/>
    </row>
    <row r="303" spans="2:12" ht="14.25">
      <c r="B303" s="22">
        <v>21</v>
      </c>
      <c r="C303" s="4" t="s">
        <v>18</v>
      </c>
      <c r="D303" s="4" t="s">
        <v>8</v>
      </c>
      <c r="E303" s="4" t="s">
        <v>51</v>
      </c>
      <c r="F303" s="12" t="s">
        <v>61</v>
      </c>
      <c r="G303" s="30">
        <v>8</v>
      </c>
      <c r="H303" s="30"/>
      <c r="I303" s="30"/>
      <c r="J303" s="30"/>
      <c r="K303" s="30"/>
      <c r="L303" s="22">
        <f t="shared" si="12"/>
        <v>8</v>
      </c>
    </row>
    <row r="304" spans="2:18" ht="14.25">
      <c r="B304" s="22">
        <v>22</v>
      </c>
      <c r="C304" s="4" t="s">
        <v>634</v>
      </c>
      <c r="D304" s="4" t="s">
        <v>40</v>
      </c>
      <c r="E304" s="4" t="s">
        <v>51</v>
      </c>
      <c r="F304" s="253"/>
      <c r="G304" s="30"/>
      <c r="H304" s="30">
        <v>8</v>
      </c>
      <c r="I304" s="30"/>
      <c r="J304" s="30"/>
      <c r="K304" s="30"/>
      <c r="L304" s="22">
        <f t="shared" si="12"/>
        <v>8</v>
      </c>
      <c r="Q304" s="16"/>
      <c r="R304" s="16"/>
    </row>
    <row r="305" spans="2:24" ht="14.25">
      <c r="B305" s="22">
        <v>23</v>
      </c>
      <c r="C305" s="4" t="s">
        <v>861</v>
      </c>
      <c r="D305" s="4" t="s">
        <v>33</v>
      </c>
      <c r="E305" s="4" t="s">
        <v>51</v>
      </c>
      <c r="F305" s="12" t="s">
        <v>61</v>
      </c>
      <c r="G305" s="30"/>
      <c r="H305" s="30"/>
      <c r="I305" s="30"/>
      <c r="J305" s="30">
        <v>8</v>
      </c>
      <c r="K305" s="30"/>
      <c r="L305" s="22">
        <f t="shared" si="12"/>
        <v>8</v>
      </c>
      <c r="N305" s="35"/>
      <c r="O305" s="42"/>
      <c r="P305" s="42"/>
      <c r="Q305" s="42"/>
      <c r="R305" s="251"/>
      <c r="S305" s="36"/>
      <c r="T305" s="36"/>
      <c r="U305" s="36"/>
      <c r="V305" s="36"/>
      <c r="W305" s="36"/>
      <c r="X305" s="35"/>
    </row>
    <row r="306" spans="2:24" ht="14.25">
      <c r="B306" s="22">
        <v>24</v>
      </c>
      <c r="C306" s="4" t="s">
        <v>635</v>
      </c>
      <c r="D306" s="4" t="s">
        <v>40</v>
      </c>
      <c r="E306" s="4" t="s">
        <v>51</v>
      </c>
      <c r="F306" s="253"/>
      <c r="G306" s="30"/>
      <c r="H306" s="30">
        <v>7</v>
      </c>
      <c r="I306" s="30"/>
      <c r="J306" s="30"/>
      <c r="K306" s="30"/>
      <c r="L306" s="22">
        <f t="shared" si="12"/>
        <v>7</v>
      </c>
      <c r="N306" s="35"/>
      <c r="O306" s="42"/>
      <c r="P306" s="42"/>
      <c r="Q306" s="42"/>
      <c r="R306" s="251"/>
      <c r="S306" s="36"/>
      <c r="T306" s="36"/>
      <c r="U306" s="36"/>
      <c r="V306" s="36"/>
      <c r="W306" s="36"/>
      <c r="X306" s="35"/>
    </row>
    <row r="307" spans="2:24" ht="14.25">
      <c r="B307" s="22">
        <v>25</v>
      </c>
      <c r="C307" s="4" t="s">
        <v>636</v>
      </c>
      <c r="D307" s="4" t="s">
        <v>40</v>
      </c>
      <c r="E307" s="4" t="s">
        <v>51</v>
      </c>
      <c r="F307" s="253"/>
      <c r="G307" s="30"/>
      <c r="H307" s="30">
        <v>5</v>
      </c>
      <c r="I307" s="30"/>
      <c r="J307" s="30"/>
      <c r="K307" s="30"/>
      <c r="L307" s="22">
        <f t="shared" si="12"/>
        <v>5</v>
      </c>
      <c r="N307" s="35"/>
      <c r="O307" s="42"/>
      <c r="P307" s="42"/>
      <c r="Q307" s="42"/>
      <c r="R307" s="251"/>
      <c r="S307" s="36"/>
      <c r="T307" s="36"/>
      <c r="U307" s="36"/>
      <c r="V307" s="36"/>
      <c r="W307" s="36"/>
      <c r="X307" s="35"/>
    </row>
    <row r="308" spans="2:24" ht="14.25">
      <c r="B308" s="22">
        <v>26</v>
      </c>
      <c r="C308" s="4" t="s">
        <v>637</v>
      </c>
      <c r="D308" s="4" t="s">
        <v>40</v>
      </c>
      <c r="E308" s="4" t="s">
        <v>51</v>
      </c>
      <c r="F308" s="12" t="s">
        <v>61</v>
      </c>
      <c r="G308" s="30"/>
      <c r="H308" s="30">
        <v>4</v>
      </c>
      <c r="I308" s="30"/>
      <c r="J308" s="30"/>
      <c r="K308" s="30"/>
      <c r="L308" s="22">
        <f t="shared" si="12"/>
        <v>4</v>
      </c>
      <c r="N308" s="35"/>
      <c r="O308" s="42"/>
      <c r="P308" s="42"/>
      <c r="Q308" s="42"/>
      <c r="R308" s="251"/>
      <c r="S308" s="36"/>
      <c r="T308" s="36"/>
      <c r="U308" s="36"/>
      <c r="V308" s="36"/>
      <c r="W308" s="36"/>
      <c r="X308" s="35"/>
    </row>
    <row r="309" spans="2:24" ht="14.25">
      <c r="B309" s="22">
        <v>27</v>
      </c>
      <c r="C309" s="4" t="s">
        <v>638</v>
      </c>
      <c r="D309" s="4" t="s">
        <v>40</v>
      </c>
      <c r="E309" s="4" t="s">
        <v>51</v>
      </c>
      <c r="F309" s="253"/>
      <c r="G309" s="30"/>
      <c r="H309" s="30">
        <v>3</v>
      </c>
      <c r="I309" s="30"/>
      <c r="J309" s="30"/>
      <c r="K309" s="30"/>
      <c r="L309" s="22">
        <f t="shared" si="12"/>
        <v>3</v>
      </c>
      <c r="N309" s="35"/>
      <c r="O309" s="42"/>
      <c r="P309" s="42"/>
      <c r="Q309" s="42"/>
      <c r="R309" s="251"/>
      <c r="S309" s="36"/>
      <c r="T309" s="36"/>
      <c r="U309" s="36"/>
      <c r="V309" s="36"/>
      <c r="W309" s="36"/>
      <c r="X309" s="35"/>
    </row>
    <row r="310" spans="2:24" ht="14.25">
      <c r="B310" s="22">
        <v>28</v>
      </c>
      <c r="C310" s="4" t="s">
        <v>639</v>
      </c>
      <c r="D310" s="4" t="s">
        <v>11</v>
      </c>
      <c r="E310" s="4" t="s">
        <v>51</v>
      </c>
      <c r="F310" s="12" t="s">
        <v>61</v>
      </c>
      <c r="G310" s="30"/>
      <c r="H310" s="30">
        <v>2</v>
      </c>
      <c r="I310" s="30"/>
      <c r="J310" s="30"/>
      <c r="K310" s="30"/>
      <c r="L310" s="22">
        <f t="shared" si="12"/>
        <v>2</v>
      </c>
      <c r="N310" s="35"/>
      <c r="O310" s="42"/>
      <c r="P310" s="42"/>
      <c r="Q310" s="42"/>
      <c r="R310" s="251"/>
      <c r="S310" s="36"/>
      <c r="T310" s="36"/>
      <c r="U310" s="36"/>
      <c r="V310" s="36"/>
      <c r="W310" s="36"/>
      <c r="X310" s="35"/>
    </row>
    <row r="311" spans="2:24" ht="14.25">
      <c r="B311" s="22">
        <v>29</v>
      </c>
      <c r="C311" s="4" t="s">
        <v>641</v>
      </c>
      <c r="D311" s="4" t="s">
        <v>40</v>
      </c>
      <c r="E311" s="4" t="s">
        <v>51</v>
      </c>
      <c r="F311" s="253"/>
      <c r="G311" s="30"/>
      <c r="H311" s="30">
        <v>0</v>
      </c>
      <c r="I311" s="30"/>
      <c r="J311" s="30"/>
      <c r="K311" s="30"/>
      <c r="L311" s="22">
        <f t="shared" si="12"/>
        <v>0</v>
      </c>
      <c r="N311" s="35"/>
      <c r="O311" s="42"/>
      <c r="P311" s="42"/>
      <c r="Q311" s="42"/>
      <c r="R311" s="251"/>
      <c r="S311" s="36"/>
      <c r="T311" s="36"/>
      <c r="U311" s="36"/>
      <c r="V311" s="36"/>
      <c r="W311" s="36"/>
      <c r="X311" s="35"/>
    </row>
    <row r="312" spans="2:24" ht="14.25">
      <c r="B312" s="22">
        <v>30</v>
      </c>
      <c r="C312" s="4"/>
      <c r="D312" s="4"/>
      <c r="E312" s="4"/>
      <c r="F312" s="253"/>
      <c r="G312" s="30"/>
      <c r="H312" s="30"/>
      <c r="I312" s="30"/>
      <c r="J312" s="30"/>
      <c r="K312" s="30"/>
      <c r="L312" s="22">
        <f t="shared" si="12"/>
        <v>0</v>
      </c>
      <c r="N312" s="35"/>
      <c r="O312" s="42"/>
      <c r="P312" s="42"/>
      <c r="Q312" s="42"/>
      <c r="R312" s="251"/>
      <c r="S312" s="36"/>
      <c r="T312" s="36"/>
      <c r="U312" s="36"/>
      <c r="V312" s="36"/>
      <c r="W312" s="36"/>
      <c r="X312" s="35"/>
    </row>
    <row r="313" spans="2:24" ht="14.25">
      <c r="B313" s="35"/>
      <c r="C313" s="42"/>
      <c r="D313" s="42"/>
      <c r="E313" s="42"/>
      <c r="F313" s="251"/>
      <c r="G313" s="36"/>
      <c r="H313" s="36"/>
      <c r="I313" s="36"/>
      <c r="J313" s="36"/>
      <c r="K313" s="36"/>
      <c r="L313" s="35"/>
      <c r="N313" s="35"/>
      <c r="O313" s="42"/>
      <c r="P313" s="42"/>
      <c r="Q313" s="42"/>
      <c r="R313" s="251"/>
      <c r="S313" s="36"/>
      <c r="T313" s="36"/>
      <c r="U313" s="36"/>
      <c r="V313" s="36"/>
      <c r="W313" s="36"/>
      <c r="X313" s="35"/>
    </row>
    <row r="314" spans="2:24" ht="14.25">
      <c r="B314" s="35"/>
      <c r="C314" s="42"/>
      <c r="D314" s="42"/>
      <c r="E314" s="42"/>
      <c r="F314" s="251"/>
      <c r="G314" s="36"/>
      <c r="H314" s="36"/>
      <c r="I314" s="36"/>
      <c r="J314" s="36"/>
      <c r="K314" s="36"/>
      <c r="L314" s="35"/>
      <c r="N314" s="35"/>
      <c r="O314" s="42"/>
      <c r="P314" s="42"/>
      <c r="Q314" s="42"/>
      <c r="R314" s="251"/>
      <c r="S314" s="36"/>
      <c r="T314" s="36"/>
      <c r="U314" s="36"/>
      <c r="V314" s="36"/>
      <c r="W314" s="36"/>
      <c r="X314" s="35"/>
    </row>
    <row r="315" spans="3:24" ht="14.25">
      <c r="C315" s="53"/>
      <c r="D315" s="54"/>
      <c r="E315" s="53"/>
      <c r="F315" s="53"/>
      <c r="G315" s="36"/>
      <c r="H315" s="35"/>
      <c r="I315" s="35"/>
      <c r="J315" s="35"/>
      <c r="K315" s="35"/>
      <c r="L315" s="35"/>
      <c r="O315" s="53"/>
      <c r="P315" s="54"/>
      <c r="Q315" s="53"/>
      <c r="R315" s="53"/>
      <c r="S315" s="36"/>
      <c r="T315" s="35"/>
      <c r="U315" s="35"/>
      <c r="V315" s="35"/>
      <c r="W315" s="35"/>
      <c r="X315" s="35"/>
    </row>
    <row r="316" spans="3:18" ht="15">
      <c r="C316" s="20" t="s">
        <v>361</v>
      </c>
      <c r="D316" s="13"/>
      <c r="E316" s="46"/>
      <c r="F316" s="46"/>
      <c r="G316" s="47"/>
      <c r="H316" s="47"/>
      <c r="I316" s="47"/>
      <c r="J316" s="47"/>
      <c r="K316" s="47"/>
      <c r="L316" s="47"/>
      <c r="Q316" s="16"/>
      <c r="R316" s="16"/>
    </row>
    <row r="317" spans="2:18" ht="15">
      <c r="B317" s="22"/>
      <c r="C317" s="23" t="s">
        <v>25</v>
      </c>
      <c r="D317" s="23" t="s">
        <v>26</v>
      </c>
      <c r="E317" s="24" t="s">
        <v>27</v>
      </c>
      <c r="F317" s="25" t="s">
        <v>28</v>
      </c>
      <c r="G317" s="25" t="s">
        <v>8</v>
      </c>
      <c r="H317" s="25" t="s">
        <v>40</v>
      </c>
      <c r="I317" s="25" t="s">
        <v>10</v>
      </c>
      <c r="J317" s="25" t="s">
        <v>33</v>
      </c>
      <c r="K317" s="25" t="s">
        <v>11</v>
      </c>
      <c r="L317" s="25" t="s">
        <v>45</v>
      </c>
      <c r="Q317" s="16"/>
      <c r="R317" s="16"/>
    </row>
    <row r="318" spans="2:18" ht="15">
      <c r="B318" s="22"/>
      <c r="C318" s="58" t="s">
        <v>32</v>
      </c>
      <c r="D318" s="14"/>
      <c r="E318" s="15"/>
      <c r="F318" s="15"/>
      <c r="G318" s="57"/>
      <c r="H318" s="59"/>
      <c r="I318" s="57"/>
      <c r="J318" s="57"/>
      <c r="K318" s="59"/>
      <c r="L318" s="60"/>
      <c r="Q318" s="16"/>
      <c r="R318" s="16"/>
    </row>
    <row r="319" spans="2:18" ht="14.25">
      <c r="B319" s="22">
        <v>1</v>
      </c>
      <c r="C319" s="375" t="s">
        <v>332</v>
      </c>
      <c r="D319" s="375" t="s">
        <v>8</v>
      </c>
      <c r="E319" s="22"/>
      <c r="F319" s="376">
        <v>7</v>
      </c>
      <c r="G319" s="22">
        <v>25</v>
      </c>
      <c r="H319" s="22"/>
      <c r="I319" s="22"/>
      <c r="J319" s="22"/>
      <c r="K319" s="22"/>
      <c r="L319" s="22">
        <f>G319+H319+I319+J319+K319</f>
        <v>25</v>
      </c>
      <c r="Q319" s="16"/>
      <c r="R319" s="16"/>
    </row>
    <row r="320" spans="2:18" ht="14.25">
      <c r="B320" s="22">
        <v>2</v>
      </c>
      <c r="C320" s="375" t="s">
        <v>336</v>
      </c>
      <c r="D320" s="375" t="s">
        <v>11</v>
      </c>
      <c r="E320" s="22"/>
      <c r="F320" s="376">
        <v>6</v>
      </c>
      <c r="G320" s="22">
        <v>20</v>
      </c>
      <c r="H320" s="22"/>
      <c r="I320" s="22"/>
      <c r="J320" s="22"/>
      <c r="K320" s="22"/>
      <c r="L320" s="22">
        <f>G320+H320+I320+J320+K320</f>
        <v>20</v>
      </c>
      <c r="Q320" s="16"/>
      <c r="R320" s="16"/>
    </row>
    <row r="321" spans="2:18" ht="14.25">
      <c r="B321" s="22">
        <v>3</v>
      </c>
      <c r="C321" s="41"/>
      <c r="D321" s="39"/>
      <c r="E321" s="39"/>
      <c r="F321" s="39"/>
      <c r="G321" s="22"/>
      <c r="H321" s="22"/>
      <c r="I321" s="22"/>
      <c r="J321" s="22"/>
      <c r="K321" s="22"/>
      <c r="L321" s="22"/>
      <c r="Q321" s="16"/>
      <c r="R321" s="16"/>
    </row>
    <row r="322" spans="4:18" ht="15">
      <c r="D322" s="34"/>
      <c r="E322" s="61"/>
      <c r="F322" s="61"/>
      <c r="Q322" s="16"/>
      <c r="R322" s="16"/>
    </row>
    <row r="323" spans="3:18" ht="15">
      <c r="C323" s="20" t="s">
        <v>362</v>
      </c>
      <c r="D323" s="13"/>
      <c r="E323" s="46"/>
      <c r="F323" s="46"/>
      <c r="G323" s="47"/>
      <c r="H323" s="47"/>
      <c r="I323" s="47"/>
      <c r="J323" s="47"/>
      <c r="K323" s="47"/>
      <c r="L323" s="47"/>
      <c r="Q323" s="16"/>
      <c r="R323" s="16"/>
    </row>
    <row r="324" spans="2:18" ht="15">
      <c r="B324" s="22"/>
      <c r="C324" s="23" t="s">
        <v>25</v>
      </c>
      <c r="D324" s="23" t="s">
        <v>26</v>
      </c>
      <c r="E324" s="24" t="s">
        <v>27</v>
      </c>
      <c r="F324" s="344" t="s">
        <v>28</v>
      </c>
      <c r="G324" s="25" t="s">
        <v>8</v>
      </c>
      <c r="H324" s="25" t="s">
        <v>40</v>
      </c>
      <c r="I324" s="25" t="s">
        <v>10</v>
      </c>
      <c r="J324" s="25" t="s">
        <v>33</v>
      </c>
      <c r="K324" s="25" t="s">
        <v>11</v>
      </c>
      <c r="L324" s="25" t="s">
        <v>45</v>
      </c>
      <c r="Q324" s="16"/>
      <c r="R324" s="16"/>
    </row>
    <row r="325" spans="2:18" ht="15">
      <c r="B325" s="22"/>
      <c r="C325" s="58" t="s">
        <v>32</v>
      </c>
      <c r="D325" s="14"/>
      <c r="E325" s="15"/>
      <c r="F325" s="15"/>
      <c r="G325" s="57"/>
      <c r="H325" s="59"/>
      <c r="I325" s="57"/>
      <c r="J325" s="57"/>
      <c r="K325" s="59"/>
      <c r="L325" s="60"/>
      <c r="Q325" s="16"/>
      <c r="R325" s="16"/>
    </row>
    <row r="326" spans="2:18" ht="14.25">
      <c r="B326" s="22">
        <v>1</v>
      </c>
      <c r="C326" s="377" t="s">
        <v>23</v>
      </c>
      <c r="D326" s="32" t="s">
        <v>8</v>
      </c>
      <c r="E326" s="22"/>
      <c r="F326" s="39">
        <v>9</v>
      </c>
      <c r="G326" s="22">
        <v>25</v>
      </c>
      <c r="H326" s="22"/>
      <c r="I326" s="22"/>
      <c r="J326" s="22"/>
      <c r="K326" s="22"/>
      <c r="L326" s="22">
        <f>G326+H326+I326+J326+K326</f>
        <v>25</v>
      </c>
      <c r="Q326" s="16"/>
      <c r="R326" s="16"/>
    </row>
    <row r="327" spans="2:18" ht="14.25">
      <c r="B327" s="22">
        <v>2</v>
      </c>
      <c r="C327" s="377" t="s">
        <v>830</v>
      </c>
      <c r="D327" s="32" t="s">
        <v>11</v>
      </c>
      <c r="E327" s="22"/>
      <c r="F327" s="39">
        <v>7</v>
      </c>
      <c r="G327" s="22"/>
      <c r="H327" s="22"/>
      <c r="I327" s="22">
        <v>25</v>
      </c>
      <c r="J327" s="22"/>
      <c r="K327" s="22"/>
      <c r="L327" s="22">
        <f>G327+H327+I327+J327+K327</f>
        <v>25</v>
      </c>
      <c r="Q327" s="16"/>
      <c r="R327" s="16"/>
    </row>
    <row r="328" spans="2:18" ht="14.25">
      <c r="B328" s="22">
        <v>3</v>
      </c>
      <c r="C328" s="377" t="s">
        <v>838</v>
      </c>
      <c r="D328" s="32" t="s">
        <v>11</v>
      </c>
      <c r="E328" s="39"/>
      <c r="F328" s="39">
        <v>10</v>
      </c>
      <c r="G328" s="22"/>
      <c r="H328" s="22"/>
      <c r="I328" s="22">
        <v>20</v>
      </c>
      <c r="J328" s="22"/>
      <c r="K328" s="22"/>
      <c r="L328" s="22">
        <f>G328+H328+I328+J328+K328</f>
        <v>20</v>
      </c>
      <c r="Q328" s="16"/>
      <c r="R328" s="16"/>
    </row>
    <row r="329" spans="2:18" ht="14.25">
      <c r="B329" s="22">
        <v>4</v>
      </c>
      <c r="C329" s="377" t="s">
        <v>831</v>
      </c>
      <c r="D329" s="32" t="s">
        <v>10</v>
      </c>
      <c r="E329" s="39"/>
      <c r="F329" s="39" t="s">
        <v>832</v>
      </c>
      <c r="G329" s="22"/>
      <c r="H329" s="22"/>
      <c r="I329" s="22">
        <v>16</v>
      </c>
      <c r="J329" s="22"/>
      <c r="K329" s="22"/>
      <c r="L329" s="22">
        <f>G329+H329+I329+J329+K329</f>
        <v>16</v>
      </c>
      <c r="Q329" s="16"/>
      <c r="R329" s="16"/>
    </row>
    <row r="330" spans="17:18" ht="14.25">
      <c r="Q330" s="16"/>
      <c r="R330" s="16"/>
    </row>
    <row r="331" spans="3:18" ht="15">
      <c r="C331" s="20" t="s">
        <v>363</v>
      </c>
      <c r="D331" s="13"/>
      <c r="E331" s="46"/>
      <c r="F331" s="46"/>
      <c r="G331" s="47"/>
      <c r="H331" s="47"/>
      <c r="I331" s="47"/>
      <c r="J331" s="47"/>
      <c r="K331" s="47"/>
      <c r="L331" s="47"/>
      <c r="Q331" s="16"/>
      <c r="R331" s="16"/>
    </row>
    <row r="332" spans="2:18" ht="15">
      <c r="B332" s="22"/>
      <c r="C332" s="23" t="s">
        <v>25</v>
      </c>
      <c r="D332" s="23" t="s">
        <v>26</v>
      </c>
      <c r="E332" s="24" t="s">
        <v>27</v>
      </c>
      <c r="F332" s="344" t="s">
        <v>28</v>
      </c>
      <c r="G332" s="25" t="s">
        <v>8</v>
      </c>
      <c r="H332" s="25" t="s">
        <v>40</v>
      </c>
      <c r="I332" s="25" t="s">
        <v>10</v>
      </c>
      <c r="J332" s="25" t="s">
        <v>33</v>
      </c>
      <c r="K332" s="25" t="s">
        <v>11</v>
      </c>
      <c r="L332" s="25" t="s">
        <v>45</v>
      </c>
      <c r="Q332" s="16"/>
      <c r="R332" s="16"/>
    </row>
    <row r="333" spans="2:18" ht="15">
      <c r="B333" s="22"/>
      <c r="C333" s="58" t="s">
        <v>32</v>
      </c>
      <c r="D333" s="14"/>
      <c r="E333" s="15"/>
      <c r="F333" s="15"/>
      <c r="G333" s="57"/>
      <c r="H333" s="59"/>
      <c r="I333" s="57"/>
      <c r="J333" s="57"/>
      <c r="K333" s="59"/>
      <c r="L333" s="60"/>
      <c r="Q333" s="16"/>
      <c r="R333" s="16"/>
    </row>
    <row r="334" spans="2:18" ht="14.25">
      <c r="B334" s="22">
        <v>1</v>
      </c>
      <c r="C334" s="375" t="s">
        <v>60</v>
      </c>
      <c r="D334" s="375" t="s">
        <v>11</v>
      </c>
      <c r="E334" s="22"/>
      <c r="F334" s="39">
        <v>12</v>
      </c>
      <c r="G334" s="22">
        <v>20</v>
      </c>
      <c r="H334" s="22"/>
      <c r="I334" s="22">
        <v>20</v>
      </c>
      <c r="J334" s="22"/>
      <c r="K334" s="22"/>
      <c r="L334" s="361">
        <f aca="true" t="shared" si="13" ref="L334:L341">G334+H334+I334+J334+K334</f>
        <v>40</v>
      </c>
      <c r="Q334" s="16"/>
      <c r="R334" s="16"/>
    </row>
    <row r="335" spans="2:18" ht="14.25">
      <c r="B335" s="22">
        <v>2</v>
      </c>
      <c r="C335" s="375" t="s">
        <v>639</v>
      </c>
      <c r="D335" s="375" t="s">
        <v>11</v>
      </c>
      <c r="E335" s="39"/>
      <c r="F335" s="39">
        <v>13</v>
      </c>
      <c r="G335" s="22"/>
      <c r="H335" s="22"/>
      <c r="I335" s="22">
        <v>16</v>
      </c>
      <c r="J335" s="22">
        <v>20</v>
      </c>
      <c r="K335" s="22"/>
      <c r="L335" s="361">
        <f t="shared" si="13"/>
        <v>36</v>
      </c>
      <c r="Q335" s="16"/>
      <c r="R335" s="16"/>
    </row>
    <row r="336" spans="2:18" ht="14.25">
      <c r="B336" s="22">
        <v>3</v>
      </c>
      <c r="C336" s="375" t="s">
        <v>345</v>
      </c>
      <c r="D336" s="375" t="s">
        <v>8</v>
      </c>
      <c r="E336" s="22"/>
      <c r="F336" s="39">
        <v>13</v>
      </c>
      <c r="G336" s="22">
        <v>25</v>
      </c>
      <c r="H336" s="22"/>
      <c r="I336" s="22"/>
      <c r="J336" s="22"/>
      <c r="K336" s="22"/>
      <c r="L336" s="22">
        <f t="shared" si="13"/>
        <v>25</v>
      </c>
      <c r="Q336" s="16"/>
      <c r="R336" s="16"/>
    </row>
    <row r="337" spans="2:18" ht="14.25">
      <c r="B337" s="22">
        <v>4</v>
      </c>
      <c r="C337" s="375" t="s">
        <v>829</v>
      </c>
      <c r="D337" s="375" t="s">
        <v>11</v>
      </c>
      <c r="E337" s="39"/>
      <c r="F337" s="39">
        <v>13</v>
      </c>
      <c r="G337" s="22"/>
      <c r="H337" s="22"/>
      <c r="I337" s="22">
        <v>25</v>
      </c>
      <c r="J337" s="22"/>
      <c r="K337" s="22"/>
      <c r="L337" s="22">
        <f t="shared" si="13"/>
        <v>25</v>
      </c>
      <c r="Q337" s="16"/>
      <c r="R337" s="16"/>
    </row>
    <row r="338" spans="2:18" ht="14.25">
      <c r="B338" s="22">
        <v>5</v>
      </c>
      <c r="C338" s="375" t="s">
        <v>862</v>
      </c>
      <c r="D338" s="375" t="s">
        <v>33</v>
      </c>
      <c r="E338" s="39"/>
      <c r="F338" s="39"/>
      <c r="G338" s="22"/>
      <c r="H338" s="22"/>
      <c r="I338" s="22"/>
      <c r="J338" s="22">
        <v>25</v>
      </c>
      <c r="K338" s="22"/>
      <c r="L338" s="22">
        <f t="shared" si="13"/>
        <v>25</v>
      </c>
      <c r="Q338" s="16"/>
      <c r="R338" s="16"/>
    </row>
    <row r="339" spans="2:18" ht="14.25">
      <c r="B339" s="22">
        <v>6</v>
      </c>
      <c r="C339" s="375" t="s">
        <v>352</v>
      </c>
      <c r="D339" s="375" t="s">
        <v>8</v>
      </c>
      <c r="E339" s="39"/>
      <c r="F339" s="39">
        <v>13</v>
      </c>
      <c r="G339" s="22">
        <v>16</v>
      </c>
      <c r="H339" s="22"/>
      <c r="I339" s="22"/>
      <c r="J339" s="22"/>
      <c r="K339" s="22"/>
      <c r="L339" s="22">
        <f t="shared" si="13"/>
        <v>16</v>
      </c>
      <c r="Q339" s="16"/>
      <c r="R339" s="16"/>
    </row>
    <row r="340" spans="2:18" ht="14.25">
      <c r="B340" s="22">
        <v>7</v>
      </c>
      <c r="C340" s="375" t="s">
        <v>863</v>
      </c>
      <c r="D340" s="375" t="s">
        <v>33</v>
      </c>
      <c r="E340" s="39"/>
      <c r="F340" s="39"/>
      <c r="G340" s="22"/>
      <c r="H340" s="22"/>
      <c r="I340" s="22"/>
      <c r="J340" s="22">
        <v>16</v>
      </c>
      <c r="K340" s="22"/>
      <c r="L340" s="22">
        <f t="shared" si="13"/>
        <v>16</v>
      </c>
      <c r="Q340" s="16"/>
      <c r="R340" s="16"/>
    </row>
    <row r="341" spans="2:18" ht="14.25">
      <c r="B341" s="22">
        <v>8</v>
      </c>
      <c r="C341" s="375" t="s">
        <v>355</v>
      </c>
      <c r="D341" s="375" t="s">
        <v>11</v>
      </c>
      <c r="E341" s="39"/>
      <c r="F341" s="39">
        <v>12</v>
      </c>
      <c r="G341" s="22">
        <v>13</v>
      </c>
      <c r="H341" s="22"/>
      <c r="I341" s="22"/>
      <c r="J341" s="22"/>
      <c r="K341" s="22"/>
      <c r="L341" s="22">
        <f t="shared" si="13"/>
        <v>13</v>
      </c>
      <c r="Q341" s="16"/>
      <c r="R341" s="16"/>
    </row>
  </sheetData>
  <sheetProtection/>
  <printOptions/>
  <pageMargins left="0.3937007874015748" right="0.3937007874015748" top="0.5511811023622047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8"/>
  <sheetViews>
    <sheetView zoomScale="85" zoomScaleNormal="85" zoomScaleSheetLayoutView="100" zoomScalePageLayoutView="0" workbookViewId="0" topLeftCell="A25">
      <selection activeCell="B39" sqref="B39:B49"/>
    </sheetView>
  </sheetViews>
  <sheetFormatPr defaultColWidth="9.140625" defaultRowHeight="12.75"/>
  <cols>
    <col min="1" max="1" width="5.7109375" style="62" customWidth="1"/>
    <col min="2" max="2" width="24.8515625" style="63" customWidth="1"/>
    <col min="3" max="3" width="5.00390625" style="63" customWidth="1"/>
    <col min="4" max="4" width="3.8515625" style="63" customWidth="1"/>
    <col min="5" max="5" width="2.28125" style="63" bestFit="1" customWidth="1"/>
    <col min="6" max="6" width="9.421875" style="63" customWidth="1"/>
    <col min="7" max="7" width="11.28125" style="64" customWidth="1"/>
    <col min="8" max="8" width="7.00390625" style="137" customWidth="1"/>
    <col min="9" max="9" width="8.140625" style="138" bestFit="1" customWidth="1"/>
    <col min="10" max="10" width="10.00390625" style="67" customWidth="1"/>
    <col min="11" max="11" width="11.28125" style="63" customWidth="1"/>
    <col min="12" max="12" width="9.140625" style="63" customWidth="1"/>
    <col min="13" max="13" width="12.00390625" style="63" customWidth="1"/>
    <col min="14" max="14" width="6.00390625" style="139" customWidth="1"/>
    <col min="15" max="15" width="6.421875" style="140" customWidth="1"/>
    <col min="16" max="16" width="9.140625" style="67" customWidth="1"/>
    <col min="17" max="18" width="9.140625" style="139" customWidth="1"/>
    <col min="19" max="19" width="10.421875" style="63" bestFit="1" customWidth="1"/>
    <col min="20" max="20" width="10.140625" style="63" customWidth="1"/>
    <col min="21" max="16384" width="9.140625" style="63" customWidth="1"/>
  </cols>
  <sheetData>
    <row r="1" spans="8:18" ht="27" customHeight="1" thickBot="1">
      <c r="H1" s="65" t="s">
        <v>99</v>
      </c>
      <c r="I1" s="66"/>
      <c r="N1" s="382" t="s">
        <v>100</v>
      </c>
      <c r="O1" s="382"/>
      <c r="Q1" s="383" t="s">
        <v>101</v>
      </c>
      <c r="R1" s="384"/>
    </row>
    <row r="2" spans="1:21" ht="39.75" thickBot="1">
      <c r="A2" s="62" t="s">
        <v>0</v>
      </c>
      <c r="B2" s="68" t="s">
        <v>364</v>
      </c>
      <c r="C2" s="69"/>
      <c r="D2" s="69"/>
      <c r="E2" s="69"/>
      <c r="F2" s="70" t="s">
        <v>102</v>
      </c>
      <c r="G2" s="71" t="s">
        <v>103</v>
      </c>
      <c r="H2" s="72" t="s">
        <v>104</v>
      </c>
      <c r="I2" s="73" t="s">
        <v>105</v>
      </c>
      <c r="J2" s="74" t="s">
        <v>106</v>
      </c>
      <c r="K2" s="75" t="s">
        <v>107</v>
      </c>
      <c r="L2" s="76" t="s">
        <v>108</v>
      </c>
      <c r="M2" s="77" t="s">
        <v>109</v>
      </c>
      <c r="N2" s="78" t="s">
        <v>104</v>
      </c>
      <c r="O2" s="79" t="s">
        <v>105</v>
      </c>
      <c r="P2" s="80" t="s">
        <v>110</v>
      </c>
      <c r="Q2" s="81" t="s">
        <v>104</v>
      </c>
      <c r="R2" s="82" t="s">
        <v>105</v>
      </c>
      <c r="S2" s="83" t="s">
        <v>111</v>
      </c>
      <c r="T2" s="84" t="s">
        <v>112</v>
      </c>
      <c r="U2" s="85" t="s">
        <v>113</v>
      </c>
    </row>
    <row r="3" spans="1:20" ht="15.75" thickBot="1">
      <c r="A3" s="62" t="s">
        <v>114</v>
      </c>
      <c r="B3" s="86" t="s">
        <v>50</v>
      </c>
      <c r="C3" s="87" t="s">
        <v>8</v>
      </c>
      <c r="D3" s="87" t="s">
        <v>51</v>
      </c>
      <c r="E3" s="87"/>
      <c r="F3" s="88" t="s">
        <v>115</v>
      </c>
      <c r="G3" s="89" t="s">
        <v>116</v>
      </c>
      <c r="H3" s="90">
        <v>9</v>
      </c>
      <c r="I3" s="91">
        <v>29.6</v>
      </c>
      <c r="J3" s="92">
        <f aca="true" t="shared" si="0" ref="J3:J8">3600/(H3*60+I3)*4.8</f>
        <v>30.33707865168539</v>
      </c>
      <c r="K3" s="93"/>
      <c r="L3" s="94">
        <v>0.4166666666666667</v>
      </c>
      <c r="M3" s="95" t="s">
        <v>117</v>
      </c>
      <c r="N3" s="96">
        <v>9</v>
      </c>
      <c r="O3" s="97">
        <v>12.34</v>
      </c>
      <c r="P3" s="98">
        <f>3600/(N3*60+O3)*4.8</f>
        <v>31.285078031647174</v>
      </c>
      <c r="Q3" s="99">
        <v>18</v>
      </c>
      <c r="R3" s="100">
        <f>I3+O3</f>
        <v>41.94</v>
      </c>
      <c r="S3" s="101"/>
      <c r="T3" s="102">
        <v>1</v>
      </c>
    </row>
    <row r="4" spans="1:20" ht="15.75" thickBot="1">
      <c r="A4" s="62" t="s">
        <v>118</v>
      </c>
      <c r="B4" s="103" t="s">
        <v>20</v>
      </c>
      <c r="C4" s="69" t="s">
        <v>8</v>
      </c>
      <c r="D4" s="69" t="s">
        <v>51</v>
      </c>
      <c r="E4" s="69"/>
      <c r="F4" s="70" t="s">
        <v>119</v>
      </c>
      <c r="G4" s="104" t="s">
        <v>120</v>
      </c>
      <c r="H4" s="105">
        <v>10</v>
      </c>
      <c r="I4" s="106">
        <v>6.6</v>
      </c>
      <c r="J4" s="107">
        <f t="shared" si="0"/>
        <v>28.486646884272997</v>
      </c>
      <c r="K4" s="108"/>
      <c r="L4" s="109">
        <v>0.4305555555555556</v>
      </c>
      <c r="M4" s="110" t="s">
        <v>121</v>
      </c>
      <c r="N4" s="96">
        <v>10</v>
      </c>
      <c r="O4" s="97">
        <v>18.76</v>
      </c>
      <c r="P4" s="98">
        <f>3600/(N4*60+O4)*4.8</f>
        <v>27.926821384704894</v>
      </c>
      <c r="Q4" s="111">
        <v>20</v>
      </c>
      <c r="R4" s="112">
        <f>I4+O4</f>
        <v>25.36</v>
      </c>
      <c r="S4" s="101"/>
      <c r="T4" s="102">
        <v>2</v>
      </c>
    </row>
    <row r="5" spans="1:20" ht="15.75" thickBot="1">
      <c r="A5" s="62" t="s">
        <v>122</v>
      </c>
      <c r="B5" s="113" t="s">
        <v>13</v>
      </c>
      <c r="C5" s="87" t="s">
        <v>10</v>
      </c>
      <c r="D5" s="87" t="s">
        <v>51</v>
      </c>
      <c r="E5" s="87"/>
      <c r="F5" s="114" t="s">
        <v>123</v>
      </c>
      <c r="G5" s="115" t="s">
        <v>124</v>
      </c>
      <c r="H5" s="116">
        <v>10</v>
      </c>
      <c r="I5" s="117">
        <v>41.8</v>
      </c>
      <c r="J5" s="118">
        <f t="shared" si="0"/>
        <v>26.924275475225926</v>
      </c>
      <c r="K5" s="119"/>
      <c r="L5" s="120">
        <v>0.41805555555555557</v>
      </c>
      <c r="M5" s="110" t="s">
        <v>125</v>
      </c>
      <c r="N5" s="96">
        <v>10</v>
      </c>
      <c r="O5" s="97">
        <v>16.51</v>
      </c>
      <c r="P5" s="98">
        <f>3600/(N5*60+O5)*4.8</f>
        <v>28.028742437267848</v>
      </c>
      <c r="Q5" s="111">
        <v>20</v>
      </c>
      <c r="R5" s="112">
        <f>I5+O5</f>
        <v>58.31</v>
      </c>
      <c r="S5" s="101"/>
      <c r="T5" s="102">
        <v>3</v>
      </c>
    </row>
    <row r="6" spans="1:20" ht="15.75" thickBot="1">
      <c r="A6" s="62">
        <v>3</v>
      </c>
      <c r="B6" s="86" t="s">
        <v>52</v>
      </c>
      <c r="C6" s="87" t="s">
        <v>8</v>
      </c>
      <c r="D6" s="87" t="s">
        <v>51</v>
      </c>
      <c r="E6" s="87"/>
      <c r="F6" s="114" t="s">
        <v>126</v>
      </c>
      <c r="G6" s="115" t="s">
        <v>127</v>
      </c>
      <c r="H6" s="116">
        <v>11</v>
      </c>
      <c r="I6" s="117">
        <v>0.2</v>
      </c>
      <c r="J6" s="118">
        <f t="shared" si="0"/>
        <v>26.173886700999695</v>
      </c>
      <c r="K6" s="119"/>
      <c r="L6" s="120">
        <v>0.41944444444444445</v>
      </c>
      <c r="M6" s="95" t="s">
        <v>128</v>
      </c>
      <c r="N6" s="96">
        <v>10</v>
      </c>
      <c r="O6" s="97" t="s">
        <v>129</v>
      </c>
      <c r="P6" s="98"/>
      <c r="Q6" s="111">
        <v>21</v>
      </c>
      <c r="R6" s="112">
        <v>52.82</v>
      </c>
      <c r="S6" s="101"/>
      <c r="T6" s="121">
        <v>4</v>
      </c>
    </row>
    <row r="7" spans="1:20" ht="15.75" thickBot="1">
      <c r="A7" s="62">
        <v>8</v>
      </c>
      <c r="B7" s="86" t="s">
        <v>53</v>
      </c>
      <c r="C7" s="87" t="s">
        <v>8</v>
      </c>
      <c r="D7" s="87" t="s">
        <v>54</v>
      </c>
      <c r="E7" s="87"/>
      <c r="F7" s="114" t="s">
        <v>130</v>
      </c>
      <c r="G7" s="115" t="s">
        <v>131</v>
      </c>
      <c r="H7" s="116">
        <v>12</v>
      </c>
      <c r="I7" s="117">
        <v>3.9</v>
      </c>
      <c r="J7" s="118">
        <f t="shared" si="0"/>
        <v>23.870700372979694</v>
      </c>
      <c r="K7" s="119"/>
      <c r="L7" s="120">
        <v>0.42083333333333334</v>
      </c>
      <c r="M7" s="95" t="s">
        <v>132</v>
      </c>
      <c r="N7" s="96">
        <v>12</v>
      </c>
      <c r="O7" s="97" t="s">
        <v>133</v>
      </c>
      <c r="P7" s="98"/>
      <c r="Q7" s="111">
        <v>24</v>
      </c>
      <c r="R7" s="112">
        <v>31.76</v>
      </c>
      <c r="S7" s="101"/>
      <c r="T7" s="122">
        <v>1</v>
      </c>
    </row>
    <row r="8" spans="1:20" ht="15.75" thickBot="1">
      <c r="A8" s="62" t="s">
        <v>134</v>
      </c>
      <c r="B8" s="86" t="s">
        <v>22</v>
      </c>
      <c r="C8" s="87" t="s">
        <v>8</v>
      </c>
      <c r="D8" s="87" t="s">
        <v>54</v>
      </c>
      <c r="E8" s="87"/>
      <c r="F8" s="123" t="s">
        <v>135</v>
      </c>
      <c r="G8" s="124" t="s">
        <v>136</v>
      </c>
      <c r="H8" s="125">
        <v>14</v>
      </c>
      <c r="I8" s="126">
        <v>36.2</v>
      </c>
      <c r="J8" s="127">
        <f t="shared" si="0"/>
        <v>19.721524766035152</v>
      </c>
      <c r="K8" s="128"/>
      <c r="L8" s="129">
        <v>0.4222222222222222</v>
      </c>
      <c r="M8" s="130" t="s">
        <v>137</v>
      </c>
      <c r="N8" s="131">
        <v>14</v>
      </c>
      <c r="O8" s="132">
        <v>52.55</v>
      </c>
      <c r="P8" s="133">
        <f>3600/(N8*60+O8)*4.8</f>
        <v>19.36025992941572</v>
      </c>
      <c r="Q8" s="134">
        <v>29</v>
      </c>
      <c r="R8" s="135">
        <v>28.75</v>
      </c>
      <c r="S8" s="136"/>
      <c r="T8" s="121">
        <v>2</v>
      </c>
    </row>
    <row r="9" ht="13.5" thickBot="1"/>
    <row r="10" spans="2:12" ht="15.75" thickBot="1">
      <c r="B10" s="68" t="s">
        <v>365</v>
      </c>
      <c r="C10" s="69"/>
      <c r="D10" s="69"/>
      <c r="E10" s="69"/>
      <c r="F10" s="141"/>
      <c r="G10" s="142"/>
      <c r="H10" s="116"/>
      <c r="I10" s="143"/>
      <c r="J10" s="144"/>
      <c r="K10" s="141"/>
      <c r="L10" s="141"/>
    </row>
    <row r="11" spans="1:20" ht="15.75" thickBot="1">
      <c r="A11" s="145">
        <v>6</v>
      </c>
      <c r="B11" s="86" t="s">
        <v>1</v>
      </c>
      <c r="C11" s="87" t="s">
        <v>10</v>
      </c>
      <c r="D11" s="87" t="s">
        <v>51</v>
      </c>
      <c r="E11" s="87"/>
      <c r="F11" s="70" t="s">
        <v>138</v>
      </c>
      <c r="G11" s="146" t="s">
        <v>139</v>
      </c>
      <c r="H11" s="147">
        <v>11</v>
      </c>
      <c r="I11" s="148">
        <v>53.6</v>
      </c>
      <c r="J11" s="92">
        <f>3600/(H11*60+I11)*4.8</f>
        <v>24.215246636771298</v>
      </c>
      <c r="K11" s="93"/>
      <c r="L11" s="94">
        <v>0.43194444444444446</v>
      </c>
      <c r="M11" s="77" t="s">
        <v>140</v>
      </c>
      <c r="N11" s="78">
        <v>12</v>
      </c>
      <c r="O11" s="79">
        <v>16.94</v>
      </c>
      <c r="P11" s="149">
        <f>3600/(N11*60+O11)*4.8</f>
        <v>23.44831329551931</v>
      </c>
      <c r="Q11" s="99">
        <v>24</v>
      </c>
      <c r="R11" s="150">
        <v>10.54</v>
      </c>
      <c r="S11" s="151"/>
      <c r="T11" s="152">
        <v>1</v>
      </c>
    </row>
    <row r="12" spans="1:20" ht="15.75" thickBot="1">
      <c r="A12" s="145">
        <v>9</v>
      </c>
      <c r="B12" s="86" t="s">
        <v>55</v>
      </c>
      <c r="C12" s="87" t="s">
        <v>8</v>
      </c>
      <c r="D12" s="87" t="s">
        <v>54</v>
      </c>
      <c r="E12" s="87"/>
      <c r="F12" s="75" t="s">
        <v>141</v>
      </c>
      <c r="G12" s="153" t="s">
        <v>142</v>
      </c>
      <c r="H12" s="154">
        <v>16</v>
      </c>
      <c r="I12" s="143">
        <v>42.6</v>
      </c>
      <c r="J12" s="118">
        <f>3600/(H12*60+I12)*4.8</f>
        <v>17.235188509874327</v>
      </c>
      <c r="K12" s="119"/>
      <c r="L12" s="120">
        <v>0.43333333333333335</v>
      </c>
      <c r="M12" s="95" t="s">
        <v>143</v>
      </c>
      <c r="N12" s="96">
        <v>15</v>
      </c>
      <c r="O12" s="97">
        <v>40.74</v>
      </c>
      <c r="P12" s="98">
        <f>3600/(N12*60+O12)*4.8</f>
        <v>18.36851840040819</v>
      </c>
      <c r="Q12" s="111">
        <v>32</v>
      </c>
      <c r="R12" s="155">
        <v>23.34</v>
      </c>
      <c r="S12" s="101"/>
      <c r="T12" s="122">
        <v>1</v>
      </c>
    </row>
    <row r="13" spans="1:20" ht="15.75" thickBot="1">
      <c r="A13" s="145">
        <v>10</v>
      </c>
      <c r="B13" s="86" t="s">
        <v>21</v>
      </c>
      <c r="C13" s="87" t="s">
        <v>8</v>
      </c>
      <c r="D13" s="87" t="s">
        <v>54</v>
      </c>
      <c r="E13" s="87"/>
      <c r="F13" s="156" t="s">
        <v>144</v>
      </c>
      <c r="G13" s="153" t="s">
        <v>145</v>
      </c>
      <c r="H13" s="154">
        <v>17</v>
      </c>
      <c r="I13" s="143">
        <v>0.6</v>
      </c>
      <c r="J13" s="118">
        <f>3600/(H13*60+I13)*4.8</f>
        <v>16.93121693121693</v>
      </c>
      <c r="K13" s="119"/>
      <c r="L13" s="120">
        <v>0.43472222222222223</v>
      </c>
      <c r="M13" s="95" t="s">
        <v>146</v>
      </c>
      <c r="N13" s="96">
        <v>18</v>
      </c>
      <c r="O13" s="97">
        <v>2.3</v>
      </c>
      <c r="P13" s="98">
        <f>3600/(N13*60+O13)*4.8</f>
        <v>15.965998336875174</v>
      </c>
      <c r="Q13" s="111">
        <v>35</v>
      </c>
      <c r="R13" s="112">
        <f>I13+O13</f>
        <v>2.9</v>
      </c>
      <c r="S13" s="101"/>
      <c r="T13" s="102">
        <v>2</v>
      </c>
    </row>
    <row r="14" spans="1:20" ht="15.75" thickBot="1">
      <c r="A14" s="145">
        <v>5</v>
      </c>
      <c r="B14" s="86" t="s">
        <v>56</v>
      </c>
      <c r="C14" s="87" t="s">
        <v>8</v>
      </c>
      <c r="D14" s="87" t="s">
        <v>54</v>
      </c>
      <c r="E14" s="87"/>
      <c r="F14" s="157" t="s">
        <v>147</v>
      </c>
      <c r="G14" s="153" t="s">
        <v>148</v>
      </c>
      <c r="H14" s="154">
        <v>19</v>
      </c>
      <c r="I14" s="143">
        <v>53.8</v>
      </c>
      <c r="J14" s="118">
        <f>3600/(H14*60+I14)*4.8</f>
        <v>14.474786396381303</v>
      </c>
      <c r="K14" s="119"/>
      <c r="L14" s="120">
        <v>0.4236111111111111</v>
      </c>
      <c r="M14" s="95" t="s">
        <v>149</v>
      </c>
      <c r="N14" s="96">
        <v>19</v>
      </c>
      <c r="O14" s="97">
        <v>8.71</v>
      </c>
      <c r="P14" s="98">
        <f>3600/(N14*60+O14)*4.8</f>
        <v>15.0429612347764</v>
      </c>
      <c r="Q14" s="111">
        <v>39</v>
      </c>
      <c r="R14" s="155">
        <v>2.51</v>
      </c>
      <c r="S14" s="101"/>
      <c r="T14" s="102">
        <v>3</v>
      </c>
    </row>
    <row r="15" spans="1:20" ht="15.75" thickBot="1">
      <c r="A15" s="145">
        <v>11</v>
      </c>
      <c r="B15" s="103" t="s">
        <v>57</v>
      </c>
      <c r="C15" s="69" t="s">
        <v>8</v>
      </c>
      <c r="D15" s="69" t="s">
        <v>54</v>
      </c>
      <c r="E15" s="69"/>
      <c r="F15" s="158" t="s">
        <v>150</v>
      </c>
      <c r="G15" s="159" t="s">
        <v>151</v>
      </c>
      <c r="H15" s="158">
        <v>21</v>
      </c>
      <c r="I15" s="160">
        <v>26.9</v>
      </c>
      <c r="J15" s="127">
        <f>3600/(H15*60+I15)*4.8</f>
        <v>13.427616753438494</v>
      </c>
      <c r="K15" s="130" t="s">
        <v>152</v>
      </c>
      <c r="L15" s="161">
        <v>0.44305555555555554</v>
      </c>
      <c r="M15" s="130" t="s">
        <v>153</v>
      </c>
      <c r="N15" s="131">
        <v>19</v>
      </c>
      <c r="O15" s="132">
        <v>37.74</v>
      </c>
      <c r="P15" s="133">
        <f>3600/(N15*60+O15)*4.8</f>
        <v>14.672168729940394</v>
      </c>
      <c r="Q15" s="134">
        <v>41</v>
      </c>
      <c r="R15" s="162">
        <f>I15+O15-60</f>
        <v>4.640000000000001</v>
      </c>
      <c r="S15" s="136"/>
      <c r="T15" s="121">
        <v>4</v>
      </c>
    </row>
    <row r="16" spans="2:12" ht="15.75" thickBot="1">
      <c r="B16" s="141"/>
      <c r="C16" s="141"/>
      <c r="D16" s="141"/>
      <c r="E16" s="141"/>
      <c r="F16" s="141"/>
      <c r="G16" s="163"/>
      <c r="H16" s="164"/>
      <c r="I16" s="165"/>
      <c r="J16" s="166"/>
      <c r="K16" s="141"/>
      <c r="L16" s="141"/>
    </row>
    <row r="17" spans="2:12" ht="15.75" thickBot="1">
      <c r="B17" s="68" t="s">
        <v>366</v>
      </c>
      <c r="C17" s="69"/>
      <c r="D17" s="69"/>
      <c r="E17" s="69"/>
      <c r="F17" s="141"/>
      <c r="G17" s="163"/>
      <c r="H17" s="164"/>
      <c r="I17" s="165"/>
      <c r="J17" s="166"/>
      <c r="K17" s="141"/>
      <c r="L17" s="141"/>
    </row>
    <row r="18" spans="1:21" ht="15.75" thickBot="1">
      <c r="A18" s="145">
        <v>16</v>
      </c>
      <c r="B18" s="113" t="s">
        <v>83</v>
      </c>
      <c r="C18" s="87" t="s">
        <v>9</v>
      </c>
      <c r="D18" s="87" t="s">
        <v>54</v>
      </c>
      <c r="E18" s="167" t="s">
        <v>80</v>
      </c>
      <c r="F18" s="156" t="s">
        <v>154</v>
      </c>
      <c r="G18" s="168" t="s">
        <v>155</v>
      </c>
      <c r="H18" s="147">
        <v>13</v>
      </c>
      <c r="I18" s="91">
        <v>5.3</v>
      </c>
      <c r="J18" s="92">
        <f aca="true" t="shared" si="1" ref="J18:J29">3600/(H18*60+I18)*3.4</f>
        <v>15.586400101871897</v>
      </c>
      <c r="K18" s="169"/>
      <c r="L18" s="94">
        <v>0.4465277777777778</v>
      </c>
      <c r="M18" s="170" t="s">
        <v>156</v>
      </c>
      <c r="N18" s="78">
        <v>11</v>
      </c>
      <c r="O18" s="79">
        <v>41.97</v>
      </c>
      <c r="P18" s="149">
        <f aca="true" t="shared" si="2" ref="P18:P29">3600/(N18*60+O18)*4.8</f>
        <v>24.616436599854694</v>
      </c>
      <c r="Q18" s="99">
        <v>24</v>
      </c>
      <c r="R18" s="100">
        <f>I18+O18</f>
        <v>47.269999999999996</v>
      </c>
      <c r="S18" s="151"/>
      <c r="T18" s="122">
        <v>1</v>
      </c>
      <c r="U18" s="171">
        <v>1</v>
      </c>
    </row>
    <row r="19" spans="1:21" ht="15.75" thickBot="1">
      <c r="A19" s="145">
        <v>14</v>
      </c>
      <c r="B19" s="113" t="s">
        <v>85</v>
      </c>
      <c r="C19" s="87" t="s">
        <v>11</v>
      </c>
      <c r="D19" s="87" t="s">
        <v>54</v>
      </c>
      <c r="E19" s="167" t="s">
        <v>80</v>
      </c>
      <c r="F19" s="172" t="s">
        <v>160</v>
      </c>
      <c r="G19" s="142" t="s">
        <v>161</v>
      </c>
      <c r="H19" s="154">
        <v>12</v>
      </c>
      <c r="I19" s="117">
        <v>21</v>
      </c>
      <c r="J19" s="118">
        <f t="shared" si="1"/>
        <v>16.51821862348178</v>
      </c>
      <c r="K19" s="173"/>
      <c r="L19" s="174">
        <v>0.4444444444444444</v>
      </c>
      <c r="M19" s="175" t="s">
        <v>162</v>
      </c>
      <c r="N19" s="96">
        <v>13</v>
      </c>
      <c r="O19" s="97">
        <v>15.42</v>
      </c>
      <c r="P19" s="98">
        <f t="shared" si="2"/>
        <v>21.724372029871013</v>
      </c>
      <c r="Q19" s="111">
        <v>25</v>
      </c>
      <c r="R19" s="155">
        <v>36</v>
      </c>
      <c r="S19" s="101"/>
      <c r="T19" s="102">
        <v>2</v>
      </c>
      <c r="U19" s="177">
        <v>2</v>
      </c>
    </row>
    <row r="20" spans="1:21" ht="15.75" thickBot="1">
      <c r="A20" s="145">
        <v>19</v>
      </c>
      <c r="B20" s="86" t="s">
        <v>84</v>
      </c>
      <c r="C20" s="87" t="s">
        <v>11</v>
      </c>
      <c r="D20" s="87" t="s">
        <v>54</v>
      </c>
      <c r="E20" s="167" t="s">
        <v>61</v>
      </c>
      <c r="F20" s="172" t="s">
        <v>157</v>
      </c>
      <c r="G20" s="142" t="s">
        <v>158</v>
      </c>
      <c r="H20" s="154">
        <v>12</v>
      </c>
      <c r="I20" s="117">
        <v>57.4</v>
      </c>
      <c r="J20" s="118">
        <f t="shared" si="1"/>
        <v>15.744790326730126</v>
      </c>
      <c r="K20" s="173"/>
      <c r="L20" s="174">
        <v>0.4458333333333333</v>
      </c>
      <c r="M20" s="175" t="s">
        <v>159</v>
      </c>
      <c r="N20" s="96">
        <v>12</v>
      </c>
      <c r="O20" s="97">
        <v>43.05</v>
      </c>
      <c r="P20" s="98">
        <f t="shared" si="2"/>
        <v>22.645960290937687</v>
      </c>
      <c r="Q20" s="111">
        <v>25</v>
      </c>
      <c r="R20" s="155">
        <v>40.45</v>
      </c>
      <c r="S20" s="101"/>
      <c r="T20" s="102">
        <v>3</v>
      </c>
      <c r="U20" s="176">
        <v>1</v>
      </c>
    </row>
    <row r="21" spans="1:21" ht="15.75" thickBot="1">
      <c r="A21" s="145">
        <v>15</v>
      </c>
      <c r="B21" s="113" t="s">
        <v>86</v>
      </c>
      <c r="C21" s="87" t="s">
        <v>11</v>
      </c>
      <c r="D21" s="87" t="s">
        <v>54</v>
      </c>
      <c r="E21" s="167"/>
      <c r="F21" s="172" t="s">
        <v>163</v>
      </c>
      <c r="G21" s="142" t="s">
        <v>164</v>
      </c>
      <c r="H21" s="154">
        <v>12</v>
      </c>
      <c r="I21" s="117">
        <v>49.1</v>
      </c>
      <c r="J21" s="118">
        <f t="shared" si="1"/>
        <v>15.914705499934987</v>
      </c>
      <c r="K21" s="175" t="s">
        <v>165</v>
      </c>
      <c r="L21" s="178">
        <v>0.4451388888888889</v>
      </c>
      <c r="M21" s="175" t="s">
        <v>166</v>
      </c>
      <c r="N21" s="96">
        <v>13</v>
      </c>
      <c r="O21" s="97">
        <v>52.09</v>
      </c>
      <c r="P21" s="98">
        <f t="shared" si="2"/>
        <v>20.76698434063623</v>
      </c>
      <c r="Q21" s="111">
        <v>26</v>
      </c>
      <c r="R21" s="155">
        <v>41.19</v>
      </c>
      <c r="S21" s="101"/>
      <c r="T21" s="102">
        <v>4</v>
      </c>
      <c r="U21" s="102"/>
    </row>
    <row r="22" spans="1:21" ht="18" customHeight="1" thickBot="1">
      <c r="A22" s="145">
        <v>23</v>
      </c>
      <c r="B22" s="113" t="s">
        <v>87</v>
      </c>
      <c r="C22" s="87" t="s">
        <v>11</v>
      </c>
      <c r="D22" s="87" t="s">
        <v>54</v>
      </c>
      <c r="E22" s="167" t="s">
        <v>61</v>
      </c>
      <c r="F22" s="172" t="s">
        <v>167</v>
      </c>
      <c r="G22" s="142" t="s">
        <v>168</v>
      </c>
      <c r="H22" s="154">
        <v>14</v>
      </c>
      <c r="I22" s="117">
        <v>9</v>
      </c>
      <c r="J22" s="118">
        <f t="shared" si="1"/>
        <v>14.416961130742049</v>
      </c>
      <c r="K22" s="173"/>
      <c r="L22" s="174">
        <v>0.44930555555555557</v>
      </c>
      <c r="M22" s="175" t="s">
        <v>169</v>
      </c>
      <c r="N22" s="96">
        <v>12</v>
      </c>
      <c r="O22" s="97">
        <v>48.21</v>
      </c>
      <c r="P22" s="98">
        <f t="shared" si="2"/>
        <v>22.49384933807162</v>
      </c>
      <c r="Q22" s="111">
        <v>26</v>
      </c>
      <c r="R22" s="112">
        <f>I22+O22</f>
        <v>57.21</v>
      </c>
      <c r="S22" s="101"/>
      <c r="T22" s="102">
        <v>5</v>
      </c>
      <c r="U22" s="176">
        <v>2</v>
      </c>
    </row>
    <row r="23" spans="1:21" ht="15.75" thickBot="1">
      <c r="A23" s="145">
        <v>17</v>
      </c>
      <c r="B23" s="113" t="s">
        <v>88</v>
      </c>
      <c r="C23" s="87" t="s">
        <v>9</v>
      </c>
      <c r="D23" s="87" t="s">
        <v>54</v>
      </c>
      <c r="E23" s="167"/>
      <c r="F23" s="157" t="s">
        <v>170</v>
      </c>
      <c r="G23" s="142" t="s">
        <v>171</v>
      </c>
      <c r="H23" s="154">
        <v>13</v>
      </c>
      <c r="I23" s="117">
        <v>24</v>
      </c>
      <c r="J23" s="118">
        <f t="shared" si="1"/>
        <v>15.223880597014924</v>
      </c>
      <c r="K23" s="173"/>
      <c r="L23" s="120">
        <v>0.4479166666666667</v>
      </c>
      <c r="M23" s="175" t="s">
        <v>172</v>
      </c>
      <c r="N23" s="96">
        <v>14</v>
      </c>
      <c r="O23" s="97">
        <v>26.33</v>
      </c>
      <c r="P23" s="98">
        <f t="shared" si="2"/>
        <v>19.946209873835603</v>
      </c>
      <c r="Q23" s="111">
        <v>27</v>
      </c>
      <c r="R23" s="112">
        <f>I23+O23</f>
        <v>50.33</v>
      </c>
      <c r="S23" s="101"/>
      <c r="T23" s="102">
        <v>6</v>
      </c>
      <c r="U23" s="102"/>
    </row>
    <row r="24" spans="1:21" ht="15.75" thickBot="1">
      <c r="A24" s="145">
        <v>13</v>
      </c>
      <c r="B24" s="113" t="s">
        <v>89</v>
      </c>
      <c r="C24" s="87" t="s">
        <v>9</v>
      </c>
      <c r="D24" s="87" t="s">
        <v>54</v>
      </c>
      <c r="E24" s="167"/>
      <c r="F24" s="157" t="s">
        <v>173</v>
      </c>
      <c r="G24" s="142" t="s">
        <v>174</v>
      </c>
      <c r="H24" s="154">
        <v>13</v>
      </c>
      <c r="I24" s="117">
        <v>23.5</v>
      </c>
      <c r="J24" s="118">
        <f t="shared" si="1"/>
        <v>15.233354075917859</v>
      </c>
      <c r="K24" s="173"/>
      <c r="L24" s="120">
        <v>0.4472222222222222</v>
      </c>
      <c r="M24" s="175" t="s">
        <v>175</v>
      </c>
      <c r="N24" s="96">
        <v>15</v>
      </c>
      <c r="O24" s="97">
        <v>45.54</v>
      </c>
      <c r="P24" s="98">
        <f t="shared" si="2"/>
        <v>18.275271273557966</v>
      </c>
      <c r="Q24" s="111">
        <v>29</v>
      </c>
      <c r="R24" s="155">
        <v>9.04</v>
      </c>
      <c r="S24" s="101" t="s">
        <v>176</v>
      </c>
      <c r="T24" s="102">
        <v>7</v>
      </c>
      <c r="U24" s="102"/>
    </row>
    <row r="25" spans="1:21" ht="15.75" thickBot="1">
      <c r="A25" s="145">
        <v>22</v>
      </c>
      <c r="B25" s="86" t="s">
        <v>12</v>
      </c>
      <c r="C25" s="87" t="s">
        <v>8</v>
      </c>
      <c r="D25" s="87" t="s">
        <v>54</v>
      </c>
      <c r="E25" s="167"/>
      <c r="F25" s="157" t="s">
        <v>177</v>
      </c>
      <c r="G25" s="142" t="s">
        <v>178</v>
      </c>
      <c r="H25" s="154">
        <v>15</v>
      </c>
      <c r="I25" s="117">
        <v>20.3</v>
      </c>
      <c r="J25" s="118">
        <f t="shared" si="1"/>
        <v>13.30001086602195</v>
      </c>
      <c r="K25" s="175" t="s">
        <v>165</v>
      </c>
      <c r="L25" s="120">
        <v>0.45069444444444445</v>
      </c>
      <c r="M25" s="175" t="s">
        <v>179</v>
      </c>
      <c r="N25" s="96">
        <v>15</v>
      </c>
      <c r="O25" s="97">
        <v>9.02</v>
      </c>
      <c r="P25" s="98">
        <f t="shared" si="2"/>
        <v>19.009482739653695</v>
      </c>
      <c r="Q25" s="111">
        <v>30</v>
      </c>
      <c r="R25" s="112">
        <f>I25+O25</f>
        <v>29.32</v>
      </c>
      <c r="S25" s="101"/>
      <c r="T25" s="102">
        <v>8</v>
      </c>
      <c r="U25" s="102"/>
    </row>
    <row r="26" spans="1:21" ht="15.75" thickBot="1">
      <c r="A26" s="145">
        <v>21</v>
      </c>
      <c r="B26" s="86" t="s">
        <v>90</v>
      </c>
      <c r="C26" s="87" t="s">
        <v>8</v>
      </c>
      <c r="D26" s="87" t="s">
        <v>54</v>
      </c>
      <c r="E26" s="167"/>
      <c r="F26" s="157" t="s">
        <v>180</v>
      </c>
      <c r="G26" s="142" t="s">
        <v>181</v>
      </c>
      <c r="H26" s="154">
        <v>18</v>
      </c>
      <c r="I26" s="117">
        <v>2.3</v>
      </c>
      <c r="J26" s="118">
        <f t="shared" si="1"/>
        <v>11.309248821953249</v>
      </c>
      <c r="K26" s="173"/>
      <c r="L26" s="120">
        <v>0.4513888888888889</v>
      </c>
      <c r="M26" s="175" t="s">
        <v>182</v>
      </c>
      <c r="N26" s="96">
        <v>21</v>
      </c>
      <c r="O26" s="97">
        <v>28.52</v>
      </c>
      <c r="P26" s="98">
        <f t="shared" si="2"/>
        <v>13.410734796510726</v>
      </c>
      <c r="Q26" s="111">
        <v>39</v>
      </c>
      <c r="R26" s="112">
        <f>I26+O26</f>
        <v>30.82</v>
      </c>
      <c r="S26" s="101"/>
      <c r="T26" s="102">
        <v>9</v>
      </c>
      <c r="U26" s="102"/>
    </row>
    <row r="27" spans="1:21" ht="15.75" thickBot="1">
      <c r="A27" s="145">
        <v>20</v>
      </c>
      <c r="B27" s="113" t="s">
        <v>5</v>
      </c>
      <c r="C27" s="87" t="s">
        <v>8</v>
      </c>
      <c r="D27" s="87" t="s">
        <v>54</v>
      </c>
      <c r="E27" s="167"/>
      <c r="F27" s="157" t="s">
        <v>183</v>
      </c>
      <c r="G27" s="142" t="s">
        <v>184</v>
      </c>
      <c r="H27" s="158">
        <v>18</v>
      </c>
      <c r="I27" s="126">
        <v>38.7</v>
      </c>
      <c r="J27" s="127">
        <f t="shared" si="1"/>
        <v>10.941271118262268</v>
      </c>
      <c r="K27" s="173"/>
      <c r="L27" s="120">
        <v>0.45208333333333334</v>
      </c>
      <c r="M27" s="179" t="s">
        <v>185</v>
      </c>
      <c r="N27" s="96">
        <v>22</v>
      </c>
      <c r="O27" s="97">
        <v>37.43</v>
      </c>
      <c r="P27" s="98">
        <f t="shared" si="2"/>
        <v>12.729938192024633</v>
      </c>
      <c r="Q27" s="134">
        <v>41</v>
      </c>
      <c r="R27" s="135">
        <v>16.13</v>
      </c>
      <c r="S27" s="136"/>
      <c r="T27" s="121">
        <v>10</v>
      </c>
      <c r="U27" s="102"/>
    </row>
    <row r="28" spans="1:21" ht="15.75" thickBot="1">
      <c r="A28" s="145">
        <v>12</v>
      </c>
      <c r="B28" s="113" t="s">
        <v>81</v>
      </c>
      <c r="C28" s="87" t="s">
        <v>11</v>
      </c>
      <c r="D28" s="87" t="s">
        <v>51</v>
      </c>
      <c r="E28" s="167"/>
      <c r="F28" s="156" t="s">
        <v>186</v>
      </c>
      <c r="G28" s="168" t="s">
        <v>187</v>
      </c>
      <c r="H28" s="147">
        <v>13</v>
      </c>
      <c r="I28" s="91">
        <v>25.7</v>
      </c>
      <c r="J28" s="92">
        <f t="shared" si="1"/>
        <v>15.191758719126224</v>
      </c>
      <c r="K28" s="93"/>
      <c r="L28" s="94">
        <v>0.4486111111111111</v>
      </c>
      <c r="M28" s="170" t="s">
        <v>188</v>
      </c>
      <c r="N28" s="78">
        <v>13</v>
      </c>
      <c r="O28" s="79">
        <v>45.44</v>
      </c>
      <c r="P28" s="149">
        <f t="shared" si="2"/>
        <v>20.934289591006007</v>
      </c>
      <c r="Q28" s="111">
        <v>27</v>
      </c>
      <c r="R28" s="155">
        <v>11.14</v>
      </c>
      <c r="S28" s="151"/>
      <c r="T28" s="122">
        <v>1</v>
      </c>
      <c r="U28" s="102"/>
    </row>
    <row r="29" spans="1:21" ht="15.75" thickBot="1">
      <c r="A29" s="145">
        <v>18</v>
      </c>
      <c r="B29" s="113" t="s">
        <v>82</v>
      </c>
      <c r="C29" s="87" t="s">
        <v>11</v>
      </c>
      <c r="D29" s="87" t="s">
        <v>51</v>
      </c>
      <c r="E29" s="167"/>
      <c r="F29" s="180" t="s">
        <v>189</v>
      </c>
      <c r="G29" s="181" t="s">
        <v>190</v>
      </c>
      <c r="H29" s="158">
        <v>14</v>
      </c>
      <c r="I29" s="126">
        <v>52.5</v>
      </c>
      <c r="J29" s="127">
        <f t="shared" si="1"/>
        <v>13.714285714285714</v>
      </c>
      <c r="K29" s="130" t="s">
        <v>165</v>
      </c>
      <c r="L29" s="129">
        <v>0.45</v>
      </c>
      <c r="M29" s="182" t="s">
        <v>191</v>
      </c>
      <c r="N29" s="131">
        <v>15</v>
      </c>
      <c r="O29" s="132">
        <v>5.11</v>
      </c>
      <c r="P29" s="133">
        <f t="shared" si="2"/>
        <v>19.091602125708476</v>
      </c>
      <c r="Q29" s="134">
        <v>29</v>
      </c>
      <c r="R29" s="162">
        <f>I29+O29</f>
        <v>57.61</v>
      </c>
      <c r="S29" s="136"/>
      <c r="T29" s="121">
        <v>2</v>
      </c>
      <c r="U29" s="121"/>
    </row>
    <row r="30" spans="2:12" ht="15.75" thickBot="1">
      <c r="B30" s="68" t="s">
        <v>367</v>
      </c>
      <c r="C30" s="69"/>
      <c r="D30" s="69"/>
      <c r="E30" s="69"/>
      <c r="F30" s="141"/>
      <c r="G30" s="163"/>
      <c r="H30" s="164"/>
      <c r="I30" s="165"/>
      <c r="J30" s="166"/>
      <c r="K30" s="141"/>
      <c r="L30" s="141"/>
    </row>
    <row r="31" spans="1:20" ht="16.5" thickBot="1">
      <c r="A31" s="62">
        <v>69</v>
      </c>
      <c r="B31" s="183" t="s">
        <v>62</v>
      </c>
      <c r="C31" s="87" t="s">
        <v>33</v>
      </c>
      <c r="D31" s="87" t="s">
        <v>51</v>
      </c>
      <c r="E31" s="87"/>
      <c r="F31" s="184" t="s">
        <v>192</v>
      </c>
      <c r="G31" s="168" t="s">
        <v>193</v>
      </c>
      <c r="H31" s="185">
        <v>8</v>
      </c>
      <c r="I31" s="91">
        <v>20.3</v>
      </c>
      <c r="J31" s="92">
        <f aca="true" t="shared" si="3" ref="J31:J37">3600/(H31*60+I31)*4.8</f>
        <v>34.53927643413951</v>
      </c>
      <c r="K31" s="88"/>
      <c r="L31" s="94">
        <v>0.4583333333333333</v>
      </c>
      <c r="M31" s="63" t="s">
        <v>194</v>
      </c>
      <c r="N31" s="139">
        <v>8</v>
      </c>
      <c r="O31" s="140">
        <v>16.71</v>
      </c>
      <c r="P31" s="67">
        <f aca="true" t="shared" si="4" ref="P31:P37">3600/(N31*60+O31)*4.8</f>
        <v>34.78891103460772</v>
      </c>
      <c r="Q31" s="99">
        <v>16</v>
      </c>
      <c r="R31" s="186">
        <f>I31+O31</f>
        <v>37.010000000000005</v>
      </c>
      <c r="S31" s="122"/>
      <c r="T31" s="122">
        <v>1</v>
      </c>
    </row>
    <row r="32" spans="1:20" ht="15.75" thickBot="1">
      <c r="A32" s="62">
        <v>24</v>
      </c>
      <c r="B32" s="113" t="s">
        <v>63</v>
      </c>
      <c r="C32" s="87" t="s">
        <v>8</v>
      </c>
      <c r="D32" s="87" t="s">
        <v>51</v>
      </c>
      <c r="E32" s="87"/>
      <c r="F32" s="157" t="s">
        <v>195</v>
      </c>
      <c r="G32" s="142" t="s">
        <v>196</v>
      </c>
      <c r="H32" s="154">
        <v>8</v>
      </c>
      <c r="I32" s="117">
        <v>58.2</v>
      </c>
      <c r="J32" s="118">
        <f t="shared" si="3"/>
        <v>32.10702341137123</v>
      </c>
      <c r="K32" s="187"/>
      <c r="L32" s="188">
        <v>0.4590277777777778</v>
      </c>
      <c r="M32" s="63" t="s">
        <v>197</v>
      </c>
      <c r="N32" s="139">
        <v>9</v>
      </c>
      <c r="O32" s="140">
        <v>11.52</v>
      </c>
      <c r="P32" s="67">
        <f t="shared" si="4"/>
        <v>31.33159268929504</v>
      </c>
      <c r="Q32" s="111">
        <v>18</v>
      </c>
      <c r="R32" s="189">
        <f>I32+O32-60</f>
        <v>9.719999999999999</v>
      </c>
      <c r="S32" s="102"/>
      <c r="T32" s="102">
        <v>2</v>
      </c>
    </row>
    <row r="33" spans="1:20" ht="15.75" thickBot="1">
      <c r="A33" s="62" t="s">
        <v>198</v>
      </c>
      <c r="B33" s="113" t="s">
        <v>4</v>
      </c>
      <c r="C33" s="87" t="s">
        <v>8</v>
      </c>
      <c r="D33" s="87" t="s">
        <v>51</v>
      </c>
      <c r="E33" s="87"/>
      <c r="F33" s="157" t="s">
        <v>199</v>
      </c>
      <c r="G33" s="142" t="s">
        <v>200</v>
      </c>
      <c r="H33" s="154">
        <v>10</v>
      </c>
      <c r="I33" s="117">
        <v>14</v>
      </c>
      <c r="J33" s="118">
        <f t="shared" si="3"/>
        <v>28.14332247557003</v>
      </c>
      <c r="K33" s="187"/>
      <c r="L33" s="120">
        <v>0.4597222222222222</v>
      </c>
      <c r="M33" s="63" t="s">
        <v>201</v>
      </c>
      <c r="N33" s="139">
        <v>10</v>
      </c>
      <c r="O33" s="140">
        <v>26.09</v>
      </c>
      <c r="P33" s="67">
        <f t="shared" si="4"/>
        <v>27.599865833985525</v>
      </c>
      <c r="Q33" s="111">
        <v>20</v>
      </c>
      <c r="R33" s="189">
        <f>I33+O33</f>
        <v>40.09</v>
      </c>
      <c r="S33" s="102"/>
      <c r="T33" s="102">
        <v>3</v>
      </c>
    </row>
    <row r="34" spans="1:20" ht="15.75" thickBot="1">
      <c r="A34" s="145">
        <v>28</v>
      </c>
      <c r="B34" s="86" t="s">
        <v>64</v>
      </c>
      <c r="C34" s="87" t="s">
        <v>11</v>
      </c>
      <c r="D34" s="87" t="s">
        <v>51</v>
      </c>
      <c r="E34" s="87"/>
      <c r="F34" s="157" t="s">
        <v>202</v>
      </c>
      <c r="G34" s="142" t="s">
        <v>203</v>
      </c>
      <c r="H34" s="154">
        <v>12</v>
      </c>
      <c r="I34" s="117">
        <v>0.3</v>
      </c>
      <c r="J34" s="118">
        <f t="shared" si="3"/>
        <v>23.99000416493128</v>
      </c>
      <c r="K34" s="102" t="s">
        <v>165</v>
      </c>
      <c r="L34" s="120">
        <v>0.4611111111111111</v>
      </c>
      <c r="M34" s="175" t="s">
        <v>204</v>
      </c>
      <c r="N34" s="139">
        <v>11</v>
      </c>
      <c r="O34" s="140">
        <v>59.77</v>
      </c>
      <c r="P34" s="67">
        <f t="shared" si="4"/>
        <v>24.007669116523335</v>
      </c>
      <c r="Q34" s="111">
        <v>24</v>
      </c>
      <c r="R34" s="189">
        <f>I34+O34-60</f>
        <v>0.07000000000000028</v>
      </c>
      <c r="S34" s="102"/>
      <c r="T34" s="102">
        <v>4</v>
      </c>
    </row>
    <row r="35" spans="1:20" ht="15.75" thickBot="1">
      <c r="A35" s="145">
        <v>30</v>
      </c>
      <c r="B35" s="86" t="s">
        <v>65</v>
      </c>
      <c r="C35" s="87" t="s">
        <v>8</v>
      </c>
      <c r="D35" s="87" t="s">
        <v>51</v>
      </c>
      <c r="E35" s="87"/>
      <c r="F35" s="157" t="s">
        <v>205</v>
      </c>
      <c r="G35" s="142" t="s">
        <v>206</v>
      </c>
      <c r="H35" s="154">
        <v>12</v>
      </c>
      <c r="I35" s="117">
        <v>43.5</v>
      </c>
      <c r="J35" s="118">
        <f t="shared" si="3"/>
        <v>22.63261296660118</v>
      </c>
      <c r="K35" s="187"/>
      <c r="L35" s="120">
        <v>0.4625</v>
      </c>
      <c r="M35" s="175" t="s">
        <v>207</v>
      </c>
      <c r="N35" s="139">
        <v>13</v>
      </c>
      <c r="O35" s="140">
        <v>2.99</v>
      </c>
      <c r="P35" s="67">
        <f t="shared" si="4"/>
        <v>22.06924737225252</v>
      </c>
      <c r="Q35" s="111">
        <v>25</v>
      </c>
      <c r="R35" s="189">
        <f>I35+O35</f>
        <v>46.49</v>
      </c>
      <c r="S35" s="102" t="s">
        <v>176</v>
      </c>
      <c r="T35" s="102">
        <v>5</v>
      </c>
    </row>
    <row r="36" spans="1:20" ht="15.75" thickBot="1">
      <c r="A36" s="62">
        <v>26</v>
      </c>
      <c r="B36" s="113" t="s">
        <v>66</v>
      </c>
      <c r="C36" s="87" t="s">
        <v>9</v>
      </c>
      <c r="D36" s="87" t="s">
        <v>51</v>
      </c>
      <c r="E36" s="87"/>
      <c r="F36" s="157" t="s">
        <v>208</v>
      </c>
      <c r="G36" s="142" t="s">
        <v>209</v>
      </c>
      <c r="H36" s="154">
        <v>15</v>
      </c>
      <c r="I36" s="117">
        <v>30</v>
      </c>
      <c r="J36" s="118">
        <f t="shared" si="3"/>
        <v>18.580645161290324</v>
      </c>
      <c r="K36" s="187"/>
      <c r="L36" s="120">
        <v>0.46875</v>
      </c>
      <c r="M36" s="63" t="s">
        <v>210</v>
      </c>
      <c r="N36" s="139">
        <v>13</v>
      </c>
      <c r="O36" s="140">
        <v>12.54</v>
      </c>
      <c r="P36" s="67">
        <f t="shared" si="4"/>
        <v>21.80331592096298</v>
      </c>
      <c r="Q36" s="111">
        <v>28</v>
      </c>
      <c r="R36" s="189">
        <f>I36+O36</f>
        <v>42.54</v>
      </c>
      <c r="S36" s="102"/>
      <c r="T36" s="102">
        <v>6</v>
      </c>
    </row>
    <row r="37" spans="1:20" ht="15.75" thickBot="1">
      <c r="A37" s="145">
        <v>38</v>
      </c>
      <c r="B37" s="86" t="s">
        <v>67</v>
      </c>
      <c r="C37" s="87" t="s">
        <v>8</v>
      </c>
      <c r="D37" s="87" t="s">
        <v>51</v>
      </c>
      <c r="E37" s="87"/>
      <c r="F37" s="180" t="s">
        <v>211</v>
      </c>
      <c r="G37" s="181" t="s">
        <v>212</v>
      </c>
      <c r="H37" s="158">
        <v>16</v>
      </c>
      <c r="I37" s="126">
        <v>42</v>
      </c>
      <c r="J37" s="127">
        <f t="shared" si="3"/>
        <v>17.245508982035926</v>
      </c>
      <c r="K37" s="190"/>
      <c r="L37" s="129">
        <v>0.4694444444444445</v>
      </c>
      <c r="M37" s="63" t="s">
        <v>213</v>
      </c>
      <c r="N37" s="139">
        <v>17</v>
      </c>
      <c r="O37" s="140">
        <v>28.2</v>
      </c>
      <c r="P37" s="67">
        <f t="shared" si="4"/>
        <v>16.48540354894104</v>
      </c>
      <c r="Q37" s="134">
        <v>34</v>
      </c>
      <c r="R37" s="191">
        <f>I37+O37-60</f>
        <v>10.200000000000003</v>
      </c>
      <c r="S37" s="121"/>
      <c r="T37" s="121">
        <v>7</v>
      </c>
    </row>
    <row r="38" spans="1:19" ht="15.75" thickBot="1">
      <c r="A38" s="145"/>
      <c r="B38" s="86"/>
      <c r="C38" s="87"/>
      <c r="D38" s="87"/>
      <c r="E38" s="87"/>
      <c r="F38" s="157"/>
      <c r="G38" s="142"/>
      <c r="H38" s="154"/>
      <c r="I38" s="117"/>
      <c r="J38" s="118"/>
      <c r="K38" s="187"/>
      <c r="L38" s="120"/>
      <c r="M38" s="175"/>
      <c r="P38" s="98"/>
      <c r="Q38" s="96"/>
      <c r="R38" s="189"/>
      <c r="S38" s="175"/>
    </row>
    <row r="39" spans="1:21" ht="15.75" thickBot="1">
      <c r="A39" s="62" t="s">
        <v>41</v>
      </c>
      <c r="B39" s="113" t="s">
        <v>3</v>
      </c>
      <c r="C39" s="87" t="s">
        <v>8</v>
      </c>
      <c r="D39" s="87" t="s">
        <v>54</v>
      </c>
      <c r="E39" s="167"/>
      <c r="F39" s="156" t="s">
        <v>214</v>
      </c>
      <c r="G39" s="168" t="s">
        <v>215</v>
      </c>
      <c r="H39" s="147">
        <v>10</v>
      </c>
      <c r="I39" s="91">
        <v>36.3</v>
      </c>
      <c r="J39" s="92">
        <f aca="true" t="shared" si="5" ref="J39:J50">3600/(H39*60+I39)*4.8</f>
        <v>27.15700141442716</v>
      </c>
      <c r="K39" s="192"/>
      <c r="L39" s="94">
        <v>0.4604166666666667</v>
      </c>
      <c r="M39" s="170" t="s">
        <v>216</v>
      </c>
      <c r="N39" s="78">
        <v>10</v>
      </c>
      <c r="O39" s="79">
        <v>38.68</v>
      </c>
      <c r="P39" s="193">
        <f aca="true" t="shared" si="6" ref="P39:P49">3600/(N39*60+O39)*4.8</f>
        <v>27.05580259284775</v>
      </c>
      <c r="Q39" s="194">
        <v>21</v>
      </c>
      <c r="R39" s="186">
        <f>I39+O39-60</f>
        <v>14.97999999999999</v>
      </c>
      <c r="S39" s="122"/>
      <c r="T39" s="122">
        <v>1</v>
      </c>
      <c r="U39" s="122"/>
    </row>
    <row r="40" spans="1:21" ht="15.75" thickBot="1">
      <c r="A40" s="145">
        <v>29</v>
      </c>
      <c r="B40" s="86" t="s">
        <v>69</v>
      </c>
      <c r="C40" s="87" t="s">
        <v>8</v>
      </c>
      <c r="D40" s="87" t="s">
        <v>54</v>
      </c>
      <c r="E40" s="167"/>
      <c r="F40" s="157" t="s">
        <v>217</v>
      </c>
      <c r="G40" s="142" t="s">
        <v>218</v>
      </c>
      <c r="H40" s="154">
        <v>12</v>
      </c>
      <c r="I40" s="117">
        <v>15.9</v>
      </c>
      <c r="J40" s="118">
        <f t="shared" si="5"/>
        <v>23.48145128414187</v>
      </c>
      <c r="K40" s="187"/>
      <c r="L40" s="120">
        <v>0.4618055555555556</v>
      </c>
      <c r="M40" s="175" t="s">
        <v>219</v>
      </c>
      <c r="N40" s="96">
        <v>12</v>
      </c>
      <c r="O40" s="97">
        <v>39.86</v>
      </c>
      <c r="P40" s="195">
        <f t="shared" si="6"/>
        <v>22.74103124259732</v>
      </c>
      <c r="Q40" s="96">
        <v>24</v>
      </c>
      <c r="R40" s="189">
        <f>I40+O40</f>
        <v>55.76</v>
      </c>
      <c r="S40" s="102"/>
      <c r="T40" s="102">
        <v>2</v>
      </c>
      <c r="U40" s="102"/>
    </row>
    <row r="41" spans="1:21" ht="15.75" thickBot="1">
      <c r="A41" s="145">
        <v>35</v>
      </c>
      <c r="B41" s="86" t="s">
        <v>70</v>
      </c>
      <c r="C41" s="87" t="s">
        <v>8</v>
      </c>
      <c r="D41" s="196" t="s">
        <v>54</v>
      </c>
      <c r="E41" s="167"/>
      <c r="F41" s="157" t="s">
        <v>220</v>
      </c>
      <c r="G41" s="142" t="s">
        <v>221</v>
      </c>
      <c r="H41" s="154">
        <v>13</v>
      </c>
      <c r="I41" s="117">
        <v>3.5</v>
      </c>
      <c r="J41" s="118">
        <f t="shared" si="5"/>
        <v>22.054881940012763</v>
      </c>
      <c r="K41" s="187"/>
      <c r="L41" s="120">
        <v>0.46319444444444446</v>
      </c>
      <c r="M41" s="175" t="s">
        <v>222</v>
      </c>
      <c r="N41" s="96">
        <v>12</v>
      </c>
      <c r="O41" s="97">
        <v>38.24</v>
      </c>
      <c r="P41" s="195">
        <f t="shared" si="6"/>
        <v>22.78961806288246</v>
      </c>
      <c r="Q41" s="96">
        <v>25</v>
      </c>
      <c r="R41" s="189">
        <f>I41+O41</f>
        <v>41.74</v>
      </c>
      <c r="S41" s="102"/>
      <c r="T41" s="102">
        <v>3</v>
      </c>
      <c r="U41" s="102"/>
    </row>
    <row r="42" spans="1:21" ht="15.75" thickBot="1">
      <c r="A42" s="145">
        <v>31</v>
      </c>
      <c r="B42" s="86" t="s">
        <v>71</v>
      </c>
      <c r="C42" s="87" t="s">
        <v>11</v>
      </c>
      <c r="D42" s="87" t="s">
        <v>54</v>
      </c>
      <c r="E42" s="167"/>
      <c r="F42" s="157" t="s">
        <v>223</v>
      </c>
      <c r="G42" s="142" t="s">
        <v>224</v>
      </c>
      <c r="H42" s="154">
        <v>14</v>
      </c>
      <c r="I42" s="117">
        <v>28.7</v>
      </c>
      <c r="J42" s="118">
        <f t="shared" si="5"/>
        <v>19.8917923333717</v>
      </c>
      <c r="K42" s="187"/>
      <c r="L42" s="120">
        <v>0.46597222222222223</v>
      </c>
      <c r="M42" s="175" t="s">
        <v>225</v>
      </c>
      <c r="N42" s="96">
        <v>13</v>
      </c>
      <c r="O42" s="97">
        <v>3.83</v>
      </c>
      <c r="P42" s="195">
        <f t="shared" si="6"/>
        <v>22.04559662171644</v>
      </c>
      <c r="Q42" s="96">
        <v>27</v>
      </c>
      <c r="R42" s="189">
        <f>I42+O42</f>
        <v>32.53</v>
      </c>
      <c r="S42" s="102"/>
      <c r="T42" s="102">
        <v>4</v>
      </c>
      <c r="U42" s="102"/>
    </row>
    <row r="43" spans="1:21" ht="15.75" thickBot="1">
      <c r="A43" s="145">
        <v>32</v>
      </c>
      <c r="B43" s="86" t="s">
        <v>72</v>
      </c>
      <c r="C43" s="87" t="s">
        <v>11</v>
      </c>
      <c r="D43" s="87" t="s">
        <v>54</v>
      </c>
      <c r="E43" s="167" t="s">
        <v>61</v>
      </c>
      <c r="F43" s="157" t="s">
        <v>226</v>
      </c>
      <c r="G43" s="142" t="s">
        <v>227</v>
      </c>
      <c r="H43" s="154">
        <v>13</v>
      </c>
      <c r="I43" s="117">
        <v>43.7</v>
      </c>
      <c r="J43" s="118">
        <f t="shared" si="5"/>
        <v>20.97851159402695</v>
      </c>
      <c r="K43" s="102" t="s">
        <v>165</v>
      </c>
      <c r="L43" s="120">
        <v>0.46527777777777773</v>
      </c>
      <c r="M43" s="175" t="s">
        <v>228</v>
      </c>
      <c r="N43" s="96">
        <v>14</v>
      </c>
      <c r="O43" s="97">
        <v>9.42</v>
      </c>
      <c r="P43" s="195">
        <f t="shared" si="6"/>
        <v>20.343293070565796</v>
      </c>
      <c r="Q43" s="96">
        <v>27</v>
      </c>
      <c r="R43" s="189">
        <f>I43+O43</f>
        <v>53.120000000000005</v>
      </c>
      <c r="S43" s="102"/>
      <c r="T43" s="102">
        <v>5</v>
      </c>
      <c r="U43" s="177">
        <v>1</v>
      </c>
    </row>
    <row r="44" spans="1:21" ht="15.75" thickBot="1">
      <c r="A44" s="145">
        <v>42</v>
      </c>
      <c r="B44" s="86" t="s">
        <v>73</v>
      </c>
      <c r="C44" s="87" t="s">
        <v>11</v>
      </c>
      <c r="D44" s="87" t="s">
        <v>54</v>
      </c>
      <c r="E44" s="167"/>
      <c r="F44" s="157" t="s">
        <v>229</v>
      </c>
      <c r="G44" s="142" t="s">
        <v>230</v>
      </c>
      <c r="H44" s="154">
        <v>13</v>
      </c>
      <c r="I44" s="117">
        <v>36.4</v>
      </c>
      <c r="J44" s="118">
        <f t="shared" si="5"/>
        <v>21.166095051445367</v>
      </c>
      <c r="K44" s="187"/>
      <c r="L44" s="120">
        <v>0.46458333333333335</v>
      </c>
      <c r="M44" s="175" t="s">
        <v>231</v>
      </c>
      <c r="N44" s="96">
        <v>14</v>
      </c>
      <c r="O44" s="97">
        <v>21.81</v>
      </c>
      <c r="P44" s="195">
        <f t="shared" si="6"/>
        <v>20.0508232673095</v>
      </c>
      <c r="Q44" s="96">
        <v>27</v>
      </c>
      <c r="R44" s="189">
        <f>I44+O44</f>
        <v>58.209999999999994</v>
      </c>
      <c r="S44" s="102" t="s">
        <v>176</v>
      </c>
      <c r="T44" s="102">
        <v>6</v>
      </c>
      <c r="U44" s="102"/>
    </row>
    <row r="45" spans="1:21" ht="15.75" thickBot="1">
      <c r="A45" s="145">
        <v>39</v>
      </c>
      <c r="B45" s="86" t="s">
        <v>74</v>
      </c>
      <c r="C45" s="87" t="s">
        <v>8</v>
      </c>
      <c r="D45" s="87" t="s">
        <v>54</v>
      </c>
      <c r="E45" s="167"/>
      <c r="F45" s="75" t="s">
        <v>232</v>
      </c>
      <c r="G45" s="197" t="s">
        <v>233</v>
      </c>
      <c r="H45" s="198">
        <v>15</v>
      </c>
      <c r="I45" s="106">
        <v>44.1</v>
      </c>
      <c r="J45" s="107">
        <f t="shared" si="5"/>
        <v>18.303145853193517</v>
      </c>
      <c r="K45" s="152" t="s">
        <v>165</v>
      </c>
      <c r="L45" s="109">
        <v>0.47222222222222227</v>
      </c>
      <c r="M45" s="175" t="s">
        <v>234</v>
      </c>
      <c r="N45" s="96">
        <v>13</v>
      </c>
      <c r="O45" s="97">
        <v>23.52</v>
      </c>
      <c r="P45" s="195">
        <f t="shared" si="6"/>
        <v>21.50537634408602</v>
      </c>
      <c r="Q45" s="96">
        <v>29</v>
      </c>
      <c r="R45" s="189">
        <f>I45+O45-60</f>
        <v>7.6200000000000045</v>
      </c>
      <c r="S45" s="102"/>
      <c r="T45" s="102">
        <v>7</v>
      </c>
      <c r="U45" s="102"/>
    </row>
    <row r="46" spans="1:21" ht="15.75" thickBot="1">
      <c r="A46" s="145">
        <v>34</v>
      </c>
      <c r="B46" s="113" t="s">
        <v>75</v>
      </c>
      <c r="C46" s="87" t="s">
        <v>9</v>
      </c>
      <c r="D46" s="87" t="s">
        <v>54</v>
      </c>
      <c r="E46" s="167" t="s">
        <v>80</v>
      </c>
      <c r="F46" s="157" t="s">
        <v>235</v>
      </c>
      <c r="G46" s="142" t="s">
        <v>236</v>
      </c>
      <c r="H46" s="154">
        <v>15</v>
      </c>
      <c r="I46" s="117">
        <v>3.3</v>
      </c>
      <c r="J46" s="118">
        <f t="shared" si="5"/>
        <v>19.129857190302225</v>
      </c>
      <c r="K46" s="187"/>
      <c r="L46" s="120">
        <v>0.4680555555555555</v>
      </c>
      <c r="M46" s="175" t="s">
        <v>237</v>
      </c>
      <c r="N46" s="96">
        <v>14</v>
      </c>
      <c r="O46" s="97">
        <v>53.96</v>
      </c>
      <c r="P46" s="195">
        <f t="shared" si="6"/>
        <v>19.32972392500783</v>
      </c>
      <c r="Q46" s="96">
        <v>29</v>
      </c>
      <c r="R46" s="189">
        <f>I46+O46</f>
        <v>57.26</v>
      </c>
      <c r="S46" s="102"/>
      <c r="T46" s="102">
        <v>8</v>
      </c>
      <c r="U46" s="176">
        <v>1</v>
      </c>
    </row>
    <row r="47" spans="1:21" ht="15.75" thickBot="1">
      <c r="A47" s="145">
        <v>37</v>
      </c>
      <c r="B47" s="86" t="s">
        <v>76</v>
      </c>
      <c r="C47" s="87" t="s">
        <v>8</v>
      </c>
      <c r="D47" s="87" t="s">
        <v>54</v>
      </c>
      <c r="E47" s="167"/>
      <c r="F47" s="157" t="s">
        <v>238</v>
      </c>
      <c r="G47" s="142" t="s">
        <v>239</v>
      </c>
      <c r="H47" s="154">
        <v>13</v>
      </c>
      <c r="I47" s="117">
        <v>27.8</v>
      </c>
      <c r="J47" s="118">
        <f t="shared" si="5"/>
        <v>21.391433523149292</v>
      </c>
      <c r="K47" s="187"/>
      <c r="L47" s="120">
        <v>0.46388888888888885</v>
      </c>
      <c r="M47" s="175" t="s">
        <v>240</v>
      </c>
      <c r="N47" s="96">
        <v>16</v>
      </c>
      <c r="O47" s="97">
        <v>49.78</v>
      </c>
      <c r="P47" s="195">
        <f t="shared" si="6"/>
        <v>17.1126383964824</v>
      </c>
      <c r="Q47" s="96">
        <v>30</v>
      </c>
      <c r="R47" s="189">
        <f>I47+O47-60</f>
        <v>17.58</v>
      </c>
      <c r="S47" s="102"/>
      <c r="T47" s="102">
        <v>9</v>
      </c>
      <c r="U47" s="102"/>
    </row>
    <row r="48" spans="1:21" ht="15.75" thickBot="1">
      <c r="A48" s="145">
        <v>40</v>
      </c>
      <c r="B48" s="113" t="s">
        <v>77</v>
      </c>
      <c r="C48" s="87" t="s">
        <v>8</v>
      </c>
      <c r="D48" s="87" t="s">
        <v>54</v>
      </c>
      <c r="E48" s="167"/>
      <c r="F48" s="157" t="s">
        <v>241</v>
      </c>
      <c r="G48" s="142" t="s">
        <v>242</v>
      </c>
      <c r="H48" s="154">
        <v>14</v>
      </c>
      <c r="I48" s="117">
        <v>37.1</v>
      </c>
      <c r="J48" s="118">
        <f t="shared" si="5"/>
        <v>19.701288336563675</v>
      </c>
      <c r="K48" s="187"/>
      <c r="L48" s="120">
        <v>0.4666666666666666</v>
      </c>
      <c r="M48" s="175" t="s">
        <v>243</v>
      </c>
      <c r="N48" s="96">
        <v>16</v>
      </c>
      <c r="O48" s="97">
        <v>24.33</v>
      </c>
      <c r="P48" s="195">
        <f t="shared" si="6"/>
        <v>17.55508823260492</v>
      </c>
      <c r="Q48" s="96">
        <v>31</v>
      </c>
      <c r="R48" s="189">
        <f>I48+O48-60</f>
        <v>1.4299999999999997</v>
      </c>
      <c r="S48" s="102"/>
      <c r="T48" s="102">
        <v>10</v>
      </c>
      <c r="U48" s="102"/>
    </row>
    <row r="49" spans="1:21" ht="15.75" thickBot="1">
      <c r="A49" s="145">
        <v>33</v>
      </c>
      <c r="B49" s="86" t="s">
        <v>78</v>
      </c>
      <c r="C49" s="87" t="s">
        <v>11</v>
      </c>
      <c r="D49" s="87" t="s">
        <v>54</v>
      </c>
      <c r="E49" s="167"/>
      <c r="F49" s="180" t="s">
        <v>244</v>
      </c>
      <c r="G49" s="181" t="s">
        <v>245</v>
      </c>
      <c r="H49" s="158">
        <v>14</v>
      </c>
      <c r="I49" s="126">
        <v>52</v>
      </c>
      <c r="J49" s="127">
        <f t="shared" si="5"/>
        <v>19.37219730941704</v>
      </c>
      <c r="K49" s="121" t="s">
        <v>165</v>
      </c>
      <c r="L49" s="129">
        <v>0.4673611111111111</v>
      </c>
      <c r="M49" s="182" t="s">
        <v>246</v>
      </c>
      <c r="N49" s="131">
        <v>16</v>
      </c>
      <c r="O49" s="132">
        <v>53.74</v>
      </c>
      <c r="P49" s="199">
        <f t="shared" si="6"/>
        <v>17.04579083394164</v>
      </c>
      <c r="Q49" s="200">
        <v>31</v>
      </c>
      <c r="R49" s="191">
        <f>I49+O49-60</f>
        <v>45.74000000000001</v>
      </c>
      <c r="S49" s="121"/>
      <c r="T49" s="121">
        <v>11</v>
      </c>
      <c r="U49" s="121"/>
    </row>
    <row r="50" spans="1:20" ht="15.75" thickBot="1">
      <c r="A50" s="145">
        <v>36</v>
      </c>
      <c r="B50" s="86" t="s">
        <v>79</v>
      </c>
      <c r="C50" s="87" t="s">
        <v>8</v>
      </c>
      <c r="D50" s="87" t="s">
        <v>51</v>
      </c>
      <c r="E50" s="87"/>
      <c r="F50" s="157" t="s">
        <v>247</v>
      </c>
      <c r="G50" s="142" t="s">
        <v>248</v>
      </c>
      <c r="H50" s="154">
        <v>14</v>
      </c>
      <c r="I50" s="117">
        <v>5.5</v>
      </c>
      <c r="J50" s="118">
        <f t="shared" si="5"/>
        <v>20.437610881135424</v>
      </c>
      <c r="K50" s="201" t="s">
        <v>249</v>
      </c>
      <c r="L50" s="102" t="s">
        <v>250</v>
      </c>
      <c r="P50" s="98"/>
      <c r="Q50" s="96"/>
      <c r="R50" s="96"/>
      <c r="S50" s="175"/>
      <c r="T50" s="63" t="s">
        <v>251</v>
      </c>
    </row>
    <row r="51" spans="2:12" ht="15.75" thickBot="1">
      <c r="B51" s="68" t="s">
        <v>368</v>
      </c>
      <c r="C51" s="69"/>
      <c r="D51" s="69"/>
      <c r="E51" s="69"/>
      <c r="F51" s="141"/>
      <c r="G51" s="163"/>
      <c r="H51" s="164"/>
      <c r="I51" s="165"/>
      <c r="J51" s="166"/>
      <c r="K51" s="172"/>
      <c r="L51" s="141"/>
    </row>
    <row r="52" spans="1:20" ht="15.75" thickBot="1">
      <c r="A52" s="145">
        <v>43</v>
      </c>
      <c r="B52" s="86" t="s">
        <v>14</v>
      </c>
      <c r="C52" s="87" t="s">
        <v>10</v>
      </c>
      <c r="D52" s="87" t="s">
        <v>54</v>
      </c>
      <c r="E52" s="167"/>
      <c r="F52" s="156" t="s">
        <v>252</v>
      </c>
      <c r="G52" s="168" t="s">
        <v>253</v>
      </c>
      <c r="H52" s="147">
        <v>9</v>
      </c>
      <c r="I52" s="91">
        <v>0.5</v>
      </c>
      <c r="J52" s="92">
        <f aca="true" t="shared" si="7" ref="J52:J58">3600/(H52*60+I52)*3.4</f>
        <v>22.645698427382055</v>
      </c>
      <c r="K52" s="192"/>
      <c r="L52" s="94">
        <v>0.4798611111111111</v>
      </c>
      <c r="M52" s="170" t="s">
        <v>254</v>
      </c>
      <c r="N52" s="78">
        <v>8</v>
      </c>
      <c r="O52" s="79">
        <v>49.24</v>
      </c>
      <c r="P52" s="193">
        <f aca="true" t="shared" si="8" ref="P52:P57">3600/(N52*60+O52)*3.4</f>
        <v>23.12750359005366</v>
      </c>
      <c r="Q52" s="194">
        <v>17</v>
      </c>
      <c r="R52" s="186">
        <f>I52+O52</f>
        <v>49.74</v>
      </c>
      <c r="S52" s="122"/>
      <c r="T52" s="122">
        <v>1</v>
      </c>
    </row>
    <row r="53" spans="1:20" ht="15.75" thickBot="1">
      <c r="A53" s="145">
        <v>45</v>
      </c>
      <c r="B53" s="113" t="s">
        <v>2</v>
      </c>
      <c r="C53" s="87" t="s">
        <v>8</v>
      </c>
      <c r="D53" s="87" t="s">
        <v>54</v>
      </c>
      <c r="E53" s="167"/>
      <c r="F53" s="157" t="s">
        <v>255</v>
      </c>
      <c r="G53" s="142" t="s">
        <v>256</v>
      </c>
      <c r="H53" s="154">
        <v>9</v>
      </c>
      <c r="I53" s="117">
        <v>10.4</v>
      </c>
      <c r="J53" s="118">
        <f t="shared" si="7"/>
        <v>22.23837209302326</v>
      </c>
      <c r="K53" s="187"/>
      <c r="L53" s="120">
        <v>0.48055555555555557</v>
      </c>
      <c r="M53" s="175" t="s">
        <v>257</v>
      </c>
      <c r="N53" s="96">
        <v>9</v>
      </c>
      <c r="O53" s="97">
        <v>3.49</v>
      </c>
      <c r="P53" s="195">
        <f t="shared" si="8"/>
        <v>22.52111354394745</v>
      </c>
      <c r="Q53" s="96">
        <v>18</v>
      </c>
      <c r="R53" s="189">
        <f>I53+O53</f>
        <v>13.89</v>
      </c>
      <c r="S53" s="102"/>
      <c r="T53" s="102">
        <v>2</v>
      </c>
    </row>
    <row r="54" spans="1:20" ht="15.75" thickBot="1">
      <c r="A54" s="145">
        <v>44</v>
      </c>
      <c r="B54" s="113" t="s">
        <v>15</v>
      </c>
      <c r="C54" s="87" t="s">
        <v>8</v>
      </c>
      <c r="D54" s="87" t="s">
        <v>54</v>
      </c>
      <c r="E54" s="167"/>
      <c r="F54" s="157" t="s">
        <v>258</v>
      </c>
      <c r="G54" s="142" t="s">
        <v>259</v>
      </c>
      <c r="H54" s="154">
        <v>8</v>
      </c>
      <c r="I54" s="117">
        <v>42.9</v>
      </c>
      <c r="J54" s="118">
        <f t="shared" si="7"/>
        <v>23.407917383820998</v>
      </c>
      <c r="K54" s="187"/>
      <c r="L54" s="120">
        <v>0.4791666666666667</v>
      </c>
      <c r="M54" s="175" t="s">
        <v>260</v>
      </c>
      <c r="N54" s="96">
        <v>10</v>
      </c>
      <c r="O54" s="97">
        <v>8.8</v>
      </c>
      <c r="P54" s="195">
        <f t="shared" si="8"/>
        <v>20.105124835742448</v>
      </c>
      <c r="Q54" s="96">
        <v>18</v>
      </c>
      <c r="R54" s="189">
        <f>I54+O54</f>
        <v>51.7</v>
      </c>
      <c r="S54" s="102"/>
      <c r="T54" s="102">
        <v>3</v>
      </c>
    </row>
    <row r="55" spans="1:20" ht="15.75" thickBot="1">
      <c r="A55" s="145">
        <v>46</v>
      </c>
      <c r="B55" s="86" t="s">
        <v>58</v>
      </c>
      <c r="C55" s="87" t="s">
        <v>11</v>
      </c>
      <c r="D55" s="87" t="s">
        <v>54</v>
      </c>
      <c r="E55" s="167"/>
      <c r="F55" s="157" t="s">
        <v>261</v>
      </c>
      <c r="G55" s="142" t="s">
        <v>262</v>
      </c>
      <c r="H55" s="154">
        <v>9</v>
      </c>
      <c r="I55" s="117">
        <v>32.1</v>
      </c>
      <c r="J55" s="118">
        <f t="shared" si="7"/>
        <v>21.39486103828002</v>
      </c>
      <c r="K55" s="187"/>
      <c r="L55" s="120">
        <v>0.48125</v>
      </c>
      <c r="M55" s="175" t="s">
        <v>263</v>
      </c>
      <c r="N55" s="96">
        <v>9</v>
      </c>
      <c r="O55" s="97">
        <v>47.03</v>
      </c>
      <c r="P55" s="195">
        <f t="shared" si="8"/>
        <v>20.850723131696846</v>
      </c>
      <c r="Q55" s="96">
        <v>19</v>
      </c>
      <c r="R55" s="189">
        <f>I55+O55-60</f>
        <v>19.129999999999995</v>
      </c>
      <c r="S55" s="102"/>
      <c r="T55" s="102">
        <v>4</v>
      </c>
    </row>
    <row r="56" spans="1:20" ht="15.75" thickBot="1">
      <c r="A56" s="145">
        <v>48</v>
      </c>
      <c r="B56" s="113" t="s">
        <v>48</v>
      </c>
      <c r="C56" s="87" t="s">
        <v>8</v>
      </c>
      <c r="D56" s="87" t="s">
        <v>54</v>
      </c>
      <c r="E56" s="167"/>
      <c r="F56" s="157" t="s">
        <v>264</v>
      </c>
      <c r="G56" s="142" t="s">
        <v>265</v>
      </c>
      <c r="H56" s="154">
        <v>10</v>
      </c>
      <c r="I56" s="117">
        <v>15.2</v>
      </c>
      <c r="J56" s="118">
        <f t="shared" si="7"/>
        <v>19.89596879063719</v>
      </c>
      <c r="K56" s="187"/>
      <c r="L56" s="120">
        <v>0.48194444444444445</v>
      </c>
      <c r="M56" s="175" t="s">
        <v>266</v>
      </c>
      <c r="N56" s="96">
        <v>11</v>
      </c>
      <c r="O56" s="97">
        <v>11.45</v>
      </c>
      <c r="P56" s="195">
        <f t="shared" si="8"/>
        <v>18.229205450889864</v>
      </c>
      <c r="Q56" s="96">
        <v>21</v>
      </c>
      <c r="R56" s="189">
        <f>I56+O56</f>
        <v>26.65</v>
      </c>
      <c r="S56" s="102"/>
      <c r="T56" s="102">
        <v>5</v>
      </c>
    </row>
    <row r="57" spans="1:20" ht="15.75" thickBot="1">
      <c r="A57" s="62" t="s">
        <v>122</v>
      </c>
      <c r="B57" s="113" t="s">
        <v>13</v>
      </c>
      <c r="C57" s="87" t="s">
        <v>10</v>
      </c>
      <c r="D57" s="87" t="s">
        <v>54</v>
      </c>
      <c r="E57" s="167"/>
      <c r="F57" s="180" t="s">
        <v>267</v>
      </c>
      <c r="G57" s="181" t="s">
        <v>268</v>
      </c>
      <c r="H57" s="158">
        <v>11</v>
      </c>
      <c r="I57" s="126">
        <v>14.6</v>
      </c>
      <c r="J57" s="127">
        <f t="shared" si="7"/>
        <v>18.14408538393122</v>
      </c>
      <c r="K57" s="190"/>
      <c r="L57" s="129">
        <v>0.4826388888888889</v>
      </c>
      <c r="M57" s="182" t="s">
        <v>269</v>
      </c>
      <c r="N57" s="131">
        <v>10</v>
      </c>
      <c r="O57" s="132">
        <v>13.08</v>
      </c>
      <c r="P57" s="199">
        <f t="shared" si="8"/>
        <v>19.96476805637111</v>
      </c>
      <c r="Q57" s="200">
        <v>21</v>
      </c>
      <c r="R57" s="191">
        <f>I57+O57</f>
        <v>27.68</v>
      </c>
      <c r="S57" s="121"/>
      <c r="T57" s="121">
        <v>6</v>
      </c>
    </row>
    <row r="58" spans="1:13" ht="15.75" thickBot="1">
      <c r="A58" s="145">
        <v>49</v>
      </c>
      <c r="B58" s="113" t="s">
        <v>46</v>
      </c>
      <c r="C58" s="87" t="s">
        <v>8</v>
      </c>
      <c r="D58" s="87" t="s">
        <v>54</v>
      </c>
      <c r="E58" s="87"/>
      <c r="F58" s="180" t="s">
        <v>270</v>
      </c>
      <c r="G58" s="181" t="s">
        <v>271</v>
      </c>
      <c r="H58" s="158">
        <v>11</v>
      </c>
      <c r="I58" s="126">
        <v>44.7</v>
      </c>
      <c r="J58" s="127">
        <f t="shared" si="7"/>
        <v>17.369093231162193</v>
      </c>
      <c r="K58" s="190"/>
      <c r="L58" s="129">
        <v>0.48333333333333334</v>
      </c>
      <c r="M58" s="63" t="s">
        <v>44</v>
      </c>
    </row>
    <row r="59" spans="2:12" ht="15.75" thickBot="1">
      <c r="B59" s="141"/>
      <c r="C59" s="141"/>
      <c r="D59" s="141"/>
      <c r="E59" s="141"/>
      <c r="F59" s="141"/>
      <c r="G59" s="163"/>
      <c r="H59" s="164"/>
      <c r="I59" s="165"/>
      <c r="J59" s="166"/>
      <c r="K59" s="172"/>
      <c r="L59" s="141"/>
    </row>
    <row r="60" spans="2:12" ht="15.75" thickBot="1">
      <c r="B60" s="68" t="s">
        <v>369</v>
      </c>
      <c r="C60" s="69"/>
      <c r="D60" s="69"/>
      <c r="E60" s="69"/>
      <c r="F60" s="141"/>
      <c r="G60" s="163"/>
      <c r="H60" s="164"/>
      <c r="I60" s="165"/>
      <c r="J60" s="166"/>
      <c r="K60" s="172"/>
      <c r="L60" s="141"/>
    </row>
    <row r="61" spans="1:12" ht="15.75" thickBot="1">
      <c r="A61" s="62" t="s">
        <v>114</v>
      </c>
      <c r="B61" s="113" t="s">
        <v>50</v>
      </c>
      <c r="C61" s="87" t="s">
        <v>8</v>
      </c>
      <c r="D61" s="87" t="s">
        <v>51</v>
      </c>
      <c r="E61" s="87"/>
      <c r="F61" s="156" t="s">
        <v>272</v>
      </c>
      <c r="G61" s="89" t="s">
        <v>44</v>
      </c>
      <c r="H61" s="164"/>
      <c r="I61" s="165"/>
      <c r="J61" s="166"/>
      <c r="K61" s="173"/>
      <c r="L61" s="141"/>
    </row>
    <row r="62" spans="1:21" ht="15.75" thickBot="1">
      <c r="A62" s="145">
        <v>52</v>
      </c>
      <c r="B62" s="113" t="s">
        <v>16</v>
      </c>
      <c r="C62" s="87" t="s">
        <v>8</v>
      </c>
      <c r="D62" s="87" t="s">
        <v>51</v>
      </c>
      <c r="E62" s="167"/>
      <c r="F62" s="156" t="s">
        <v>273</v>
      </c>
      <c r="G62" s="89" t="s">
        <v>274</v>
      </c>
      <c r="H62" s="147">
        <v>10</v>
      </c>
      <c r="I62" s="91">
        <v>2.9</v>
      </c>
      <c r="J62" s="92">
        <f>3600/(10*60+2.9)*3.4</f>
        <v>20.301874274340687</v>
      </c>
      <c r="K62" s="202"/>
      <c r="L62" s="94">
        <v>0.4875</v>
      </c>
      <c r="M62" s="170" t="s">
        <v>275</v>
      </c>
      <c r="N62" s="78">
        <v>10</v>
      </c>
      <c r="O62" s="79">
        <v>0.85</v>
      </c>
      <c r="P62" s="193">
        <f>3600/(N62*60+O62)*3.4</f>
        <v>20.371140883748023</v>
      </c>
      <c r="Q62" s="194">
        <v>20</v>
      </c>
      <c r="R62" s="186">
        <f>I62+O62</f>
        <v>3.75</v>
      </c>
      <c r="S62" s="122"/>
      <c r="T62" s="122">
        <v>1</v>
      </c>
      <c r="U62" s="122"/>
    </row>
    <row r="63" spans="1:21" ht="15.75" thickBot="1">
      <c r="A63" s="145">
        <v>51</v>
      </c>
      <c r="B63" s="113" t="s">
        <v>47</v>
      </c>
      <c r="C63" s="87" t="s">
        <v>8</v>
      </c>
      <c r="D63" s="87" t="s">
        <v>51</v>
      </c>
      <c r="E63" s="167"/>
      <c r="F63" s="157" t="s">
        <v>276</v>
      </c>
      <c r="G63" s="115" t="s">
        <v>277</v>
      </c>
      <c r="H63" s="154">
        <v>10</v>
      </c>
      <c r="I63" s="143">
        <v>52</v>
      </c>
      <c r="J63" s="118">
        <f>3600/(10*60+52)*3.4</f>
        <v>18.773006134969325</v>
      </c>
      <c r="K63" s="203"/>
      <c r="L63" s="120">
        <v>0.4861111111111111</v>
      </c>
      <c r="M63" s="175" t="s">
        <v>278</v>
      </c>
      <c r="N63" s="96">
        <v>9</v>
      </c>
      <c r="O63" s="97">
        <v>56.95</v>
      </c>
      <c r="P63" s="195">
        <f>3600/(N63*60+O63)*3.4</f>
        <v>20.504229834994554</v>
      </c>
      <c r="Q63" s="96">
        <v>20</v>
      </c>
      <c r="R63" s="189">
        <f>I63+O63-60</f>
        <v>48.95</v>
      </c>
      <c r="S63" s="102"/>
      <c r="T63" s="102">
        <v>2</v>
      </c>
      <c r="U63" s="102"/>
    </row>
    <row r="64" spans="1:21" ht="16.5" customHeight="1" thickBot="1">
      <c r="A64" s="145">
        <v>53</v>
      </c>
      <c r="B64" s="204" t="s">
        <v>60</v>
      </c>
      <c r="C64" s="69" t="s">
        <v>11</v>
      </c>
      <c r="D64" s="69" t="s">
        <v>51</v>
      </c>
      <c r="E64" s="205" t="s">
        <v>61</v>
      </c>
      <c r="F64" s="206" t="s">
        <v>279</v>
      </c>
      <c r="G64" s="124" t="s">
        <v>280</v>
      </c>
      <c r="H64" s="158">
        <v>13</v>
      </c>
      <c r="I64" s="160">
        <v>53.9</v>
      </c>
      <c r="J64" s="127">
        <f>3600/(13*60+53.9)*3.4</f>
        <v>14.67801894711596</v>
      </c>
      <c r="K64" s="207"/>
      <c r="L64" s="129">
        <v>0.48680555555555555</v>
      </c>
      <c r="M64" s="182" t="s">
        <v>281</v>
      </c>
      <c r="N64" s="131">
        <v>11</v>
      </c>
      <c r="O64" s="132">
        <v>2.55</v>
      </c>
      <c r="P64" s="199">
        <f>3600/(N64*60+O64)*3.4</f>
        <v>18.474077428118633</v>
      </c>
      <c r="Q64" s="200">
        <v>24</v>
      </c>
      <c r="R64" s="191">
        <f>I64+O64</f>
        <v>56.449999999999996</v>
      </c>
      <c r="S64" s="121"/>
      <c r="T64" s="121">
        <v>3</v>
      </c>
      <c r="U64" s="208">
        <v>1</v>
      </c>
    </row>
    <row r="65" spans="1:21" ht="16.5" customHeight="1" thickBot="1">
      <c r="A65" s="145"/>
      <c r="B65" s="209"/>
      <c r="C65" s="172"/>
      <c r="D65" s="172"/>
      <c r="E65" s="172"/>
      <c r="F65" s="172"/>
      <c r="G65" s="142"/>
      <c r="H65" s="116"/>
      <c r="I65" s="143"/>
      <c r="J65" s="144"/>
      <c r="K65" s="173"/>
      <c r="L65" s="174"/>
      <c r="M65" s="175"/>
      <c r="N65" s="96"/>
      <c r="O65" s="97"/>
      <c r="P65" s="98"/>
      <c r="Q65" s="96"/>
      <c r="R65" s="189"/>
      <c r="T65" s="175"/>
      <c r="U65" s="175"/>
    </row>
    <row r="66" spans="2:12" ht="15.75" thickBot="1">
      <c r="B66" s="210" t="s">
        <v>370</v>
      </c>
      <c r="C66" s="69"/>
      <c r="D66" s="69"/>
      <c r="E66" s="69"/>
      <c r="F66" s="141"/>
      <c r="G66" s="163"/>
      <c r="H66" s="164"/>
      <c r="I66" s="165"/>
      <c r="J66" s="166"/>
      <c r="K66" s="172"/>
      <c r="L66" s="141"/>
    </row>
    <row r="67" spans="1:21" ht="15.75" thickBot="1">
      <c r="A67" s="145">
        <v>54</v>
      </c>
      <c r="B67" s="86" t="s">
        <v>92</v>
      </c>
      <c r="C67" s="87" t="s">
        <v>9</v>
      </c>
      <c r="D67" s="87"/>
      <c r="E67" s="167"/>
      <c r="F67" s="156" t="s">
        <v>282</v>
      </c>
      <c r="G67" s="168" t="s">
        <v>283</v>
      </c>
      <c r="H67" s="147">
        <v>11</v>
      </c>
      <c r="I67" s="91">
        <v>18.2</v>
      </c>
      <c r="J67" s="92">
        <f aca="true" t="shared" si="9" ref="J67:J72">3600/(H67*60+I67)*3.4</f>
        <v>18.047773518136243</v>
      </c>
      <c r="K67" s="192"/>
      <c r="L67" s="94">
        <v>0.4930555555555556</v>
      </c>
      <c r="M67" s="170" t="s">
        <v>284</v>
      </c>
      <c r="N67" s="78">
        <v>11</v>
      </c>
      <c r="O67" s="79">
        <v>25.05</v>
      </c>
      <c r="P67" s="193">
        <f aca="true" t="shared" si="10" ref="P67:P72">3600/(N67*60+O67)*3.4</f>
        <v>17.86730895555069</v>
      </c>
      <c r="Q67" s="194">
        <v>22</v>
      </c>
      <c r="R67" s="186">
        <f aca="true" t="shared" si="11" ref="R67:R72">I67+O67</f>
        <v>43.25</v>
      </c>
      <c r="S67" s="122"/>
      <c r="T67" s="122">
        <v>1</v>
      </c>
      <c r="U67" s="122"/>
    </row>
    <row r="68" spans="1:21" ht="15.75" thickBot="1">
      <c r="A68" s="145">
        <v>56</v>
      </c>
      <c r="B68" s="86" t="s">
        <v>93</v>
      </c>
      <c r="C68" s="87" t="s">
        <v>8</v>
      </c>
      <c r="D68" s="87"/>
      <c r="E68" s="211" t="s">
        <v>80</v>
      </c>
      <c r="F68" s="157" t="s">
        <v>285</v>
      </c>
      <c r="G68" s="142" t="s">
        <v>286</v>
      </c>
      <c r="H68" s="154">
        <v>13</v>
      </c>
      <c r="I68" s="117">
        <v>7.1</v>
      </c>
      <c r="J68" s="118">
        <f t="shared" si="9"/>
        <v>15.550755939524839</v>
      </c>
      <c r="K68" s="187"/>
      <c r="L68" s="120">
        <v>0.49375</v>
      </c>
      <c r="M68" s="175" t="s">
        <v>287</v>
      </c>
      <c r="N68" s="96">
        <v>12</v>
      </c>
      <c r="O68" s="97">
        <v>52.65</v>
      </c>
      <c r="P68" s="195">
        <f t="shared" si="10"/>
        <v>15.841584158415843</v>
      </c>
      <c r="Q68" s="96">
        <v>25</v>
      </c>
      <c r="R68" s="189">
        <f t="shared" si="11"/>
        <v>59.75</v>
      </c>
      <c r="S68" s="102"/>
      <c r="T68" s="102">
        <v>2</v>
      </c>
      <c r="U68" s="177">
        <v>1</v>
      </c>
    </row>
    <row r="69" spans="1:21" ht="15.75" thickBot="1">
      <c r="A69" s="145">
        <v>55</v>
      </c>
      <c r="B69" s="86" t="s">
        <v>6</v>
      </c>
      <c r="C69" s="87" t="s">
        <v>8</v>
      </c>
      <c r="D69" s="87"/>
      <c r="E69" s="212" t="s">
        <v>61</v>
      </c>
      <c r="F69" s="157" t="s">
        <v>288</v>
      </c>
      <c r="G69" s="142" t="s">
        <v>289</v>
      </c>
      <c r="H69" s="154">
        <v>13</v>
      </c>
      <c r="I69" s="117">
        <v>9.9</v>
      </c>
      <c r="J69" s="118">
        <f t="shared" si="9"/>
        <v>15.495632358526397</v>
      </c>
      <c r="K69" s="187"/>
      <c r="L69" s="120">
        <v>0.49444444444444446</v>
      </c>
      <c r="M69" s="213" t="s">
        <v>290</v>
      </c>
      <c r="N69" s="96">
        <v>13</v>
      </c>
      <c r="O69" s="97">
        <v>17.09</v>
      </c>
      <c r="P69" s="195">
        <f t="shared" si="10"/>
        <v>15.355856929581352</v>
      </c>
      <c r="Q69" s="96">
        <v>26</v>
      </c>
      <c r="R69" s="189">
        <f t="shared" si="11"/>
        <v>26.990000000000002</v>
      </c>
      <c r="S69" s="102"/>
      <c r="T69" s="102">
        <v>3</v>
      </c>
      <c r="U69" s="176">
        <v>1</v>
      </c>
    </row>
    <row r="70" spans="1:21" ht="15.75" thickBot="1">
      <c r="A70" s="62" t="s">
        <v>122</v>
      </c>
      <c r="B70" s="86" t="s">
        <v>13</v>
      </c>
      <c r="C70" s="87" t="s">
        <v>10</v>
      </c>
      <c r="D70" s="87"/>
      <c r="E70" s="211" t="s">
        <v>80</v>
      </c>
      <c r="F70" s="157" t="s">
        <v>291</v>
      </c>
      <c r="G70" s="142" t="s">
        <v>292</v>
      </c>
      <c r="H70" s="154">
        <v>15</v>
      </c>
      <c r="I70" s="117">
        <v>8.3</v>
      </c>
      <c r="J70" s="118">
        <f t="shared" si="9"/>
        <v>13.475723879775405</v>
      </c>
      <c r="K70" s="187"/>
      <c r="L70" s="120">
        <v>0.49513888888888885</v>
      </c>
      <c r="M70" s="175" t="s">
        <v>293</v>
      </c>
      <c r="N70" s="96">
        <v>16</v>
      </c>
      <c r="O70" s="97">
        <v>27.89</v>
      </c>
      <c r="P70" s="195">
        <f t="shared" si="10"/>
        <v>12.390043425887498</v>
      </c>
      <c r="Q70" s="96">
        <v>31</v>
      </c>
      <c r="R70" s="96">
        <f t="shared" si="11"/>
        <v>36.19</v>
      </c>
      <c r="S70" s="102"/>
      <c r="T70" s="214">
        <v>4</v>
      </c>
      <c r="U70" s="177">
        <v>2</v>
      </c>
    </row>
    <row r="71" spans="1:21" ht="15.75" thickBot="1">
      <c r="A71" s="145">
        <v>58</v>
      </c>
      <c r="B71" s="86" t="s">
        <v>21</v>
      </c>
      <c r="C71" s="87" t="s">
        <v>8</v>
      </c>
      <c r="D71" s="87"/>
      <c r="E71" s="167"/>
      <c r="F71" s="180" t="s">
        <v>294</v>
      </c>
      <c r="G71" s="181" t="s">
        <v>295</v>
      </c>
      <c r="H71" s="158">
        <v>16</v>
      </c>
      <c r="I71" s="126">
        <v>29.2</v>
      </c>
      <c r="J71" s="127">
        <f t="shared" si="9"/>
        <v>12.37363526081682</v>
      </c>
      <c r="K71" s="190"/>
      <c r="L71" s="129">
        <v>0.49583333333333335</v>
      </c>
      <c r="M71" s="175" t="s">
        <v>296</v>
      </c>
      <c r="N71" s="96">
        <v>19</v>
      </c>
      <c r="O71" s="97">
        <v>11.71</v>
      </c>
      <c r="P71" s="195">
        <f t="shared" si="10"/>
        <v>10.62767536966771</v>
      </c>
      <c r="Q71" s="96">
        <v>35</v>
      </c>
      <c r="R71" s="96">
        <f t="shared" si="11"/>
        <v>40.91</v>
      </c>
      <c r="S71" s="102"/>
      <c r="T71" s="214">
        <v>5</v>
      </c>
      <c r="U71" s="102"/>
    </row>
    <row r="72" spans="1:21" ht="15.75" thickBot="1">
      <c r="A72" s="62">
        <v>68</v>
      </c>
      <c r="B72" s="86" t="s">
        <v>17</v>
      </c>
      <c r="C72" s="87" t="s">
        <v>8</v>
      </c>
      <c r="D72" s="87"/>
      <c r="E72" s="211" t="s">
        <v>80</v>
      </c>
      <c r="F72" s="75" t="s">
        <v>297</v>
      </c>
      <c r="G72" s="197" t="s">
        <v>298</v>
      </c>
      <c r="H72" s="198">
        <v>21</v>
      </c>
      <c r="I72" s="106">
        <v>0.7</v>
      </c>
      <c r="J72" s="107">
        <f t="shared" si="9"/>
        <v>9.708891885460458</v>
      </c>
      <c r="K72" s="215"/>
      <c r="L72" s="216">
        <v>0.5069444444444444</v>
      </c>
      <c r="M72" s="182" t="s">
        <v>299</v>
      </c>
      <c r="N72" s="131">
        <v>20</v>
      </c>
      <c r="O72" s="132">
        <v>42.52</v>
      </c>
      <c r="P72" s="199">
        <f t="shared" si="10"/>
        <v>9.85094807327045</v>
      </c>
      <c r="Q72" s="200">
        <v>41</v>
      </c>
      <c r="R72" s="191">
        <f t="shared" si="11"/>
        <v>43.220000000000006</v>
      </c>
      <c r="S72" s="121"/>
      <c r="T72" s="121">
        <v>6</v>
      </c>
      <c r="U72" s="217">
        <v>3</v>
      </c>
    </row>
    <row r="73" spans="1:12" ht="15.75" thickBot="1">
      <c r="A73" s="145">
        <v>59</v>
      </c>
      <c r="B73" s="103" t="s">
        <v>79</v>
      </c>
      <c r="C73" s="69" t="s">
        <v>8</v>
      </c>
      <c r="D73" s="69"/>
      <c r="E73" s="69"/>
      <c r="F73" s="141" t="s">
        <v>300</v>
      </c>
      <c r="G73" s="163" t="s">
        <v>44</v>
      </c>
      <c r="H73" s="164"/>
      <c r="I73" s="165"/>
      <c r="J73" s="166"/>
      <c r="K73" s="173"/>
      <c r="L73" s="141"/>
    </row>
    <row r="74" spans="2:20" ht="15.75" thickBot="1">
      <c r="B74" s="172"/>
      <c r="C74" s="172"/>
      <c r="D74" s="172"/>
      <c r="E74" s="172"/>
      <c r="F74" s="172"/>
      <c r="G74" s="142"/>
      <c r="H74" s="116"/>
      <c r="I74" s="143"/>
      <c r="J74" s="144"/>
      <c r="K74" s="173"/>
      <c r="L74" s="178"/>
      <c r="M74" s="175"/>
      <c r="T74" s="175"/>
    </row>
    <row r="75" spans="2:12" ht="15.75" thickBot="1">
      <c r="B75" s="68" t="s">
        <v>371</v>
      </c>
      <c r="C75" s="69"/>
      <c r="D75" s="69"/>
      <c r="E75" s="69"/>
      <c r="F75" s="141"/>
      <c r="G75" s="163"/>
      <c r="H75" s="164"/>
      <c r="I75" s="165"/>
      <c r="J75" s="166"/>
      <c r="K75" s="172"/>
      <c r="L75" s="141"/>
    </row>
    <row r="76" spans="1:21" ht="15.75" thickBot="1">
      <c r="A76" s="145">
        <v>61</v>
      </c>
      <c r="B76" s="86" t="s">
        <v>94</v>
      </c>
      <c r="C76" s="87" t="s">
        <v>9</v>
      </c>
      <c r="D76" s="87"/>
      <c r="E76" s="167"/>
      <c r="F76" s="156" t="s">
        <v>301</v>
      </c>
      <c r="G76" s="168" t="s">
        <v>302</v>
      </c>
      <c r="H76" s="147">
        <v>12</v>
      </c>
      <c r="I76" s="91">
        <v>40.5</v>
      </c>
      <c r="J76" s="92">
        <f aca="true" t="shared" si="12" ref="J76:J83">3600/(H76*60+I76)*3.4</f>
        <v>16.09467455621302</v>
      </c>
      <c r="K76" s="192"/>
      <c r="L76" s="94">
        <v>0.5006944444444444</v>
      </c>
      <c r="M76" s="170" t="s">
        <v>303</v>
      </c>
      <c r="N76" s="78">
        <v>12</v>
      </c>
      <c r="O76" s="79">
        <v>17.06</v>
      </c>
      <c r="P76" s="193">
        <f aca="true" t="shared" si="13" ref="P76:P83">3600/(N76*60+O76)*3.4</f>
        <v>16.606517786883025</v>
      </c>
      <c r="Q76" s="194">
        <v>24</v>
      </c>
      <c r="R76" s="186">
        <f>I76+O76</f>
        <v>57.56</v>
      </c>
      <c r="S76" s="122"/>
      <c r="T76" s="122">
        <v>1</v>
      </c>
      <c r="U76" s="122"/>
    </row>
    <row r="77" spans="1:21" ht="15.75" thickBot="1">
      <c r="A77" s="145">
        <v>60</v>
      </c>
      <c r="B77" s="86" t="s">
        <v>95</v>
      </c>
      <c r="C77" s="87" t="s">
        <v>8</v>
      </c>
      <c r="D77" s="87"/>
      <c r="E77" s="167"/>
      <c r="F77" s="157" t="s">
        <v>304</v>
      </c>
      <c r="G77" s="142" t="s">
        <v>305</v>
      </c>
      <c r="H77" s="154">
        <v>12</v>
      </c>
      <c r="I77" s="117">
        <v>40</v>
      </c>
      <c r="J77" s="118">
        <f t="shared" si="12"/>
        <v>16.105263157894736</v>
      </c>
      <c r="K77" s="187"/>
      <c r="L77" s="120">
        <v>0.5</v>
      </c>
      <c r="M77" s="175" t="s">
        <v>306</v>
      </c>
      <c r="N77" s="96">
        <v>12</v>
      </c>
      <c r="O77" s="97">
        <v>29.99</v>
      </c>
      <c r="P77" s="195">
        <f t="shared" si="13"/>
        <v>16.320217602901373</v>
      </c>
      <c r="Q77" s="96">
        <v>25</v>
      </c>
      <c r="R77" s="189">
        <f>I77+O77-60</f>
        <v>9.989999999999995</v>
      </c>
      <c r="S77" s="102"/>
      <c r="T77" s="102">
        <v>2</v>
      </c>
      <c r="U77" s="102"/>
    </row>
    <row r="78" spans="1:21" ht="15.75" thickBot="1">
      <c r="A78" s="145">
        <v>66</v>
      </c>
      <c r="B78" s="86" t="s">
        <v>96</v>
      </c>
      <c r="C78" s="87" t="s">
        <v>8</v>
      </c>
      <c r="D78" s="87"/>
      <c r="E78" s="167"/>
      <c r="F78" s="157" t="s">
        <v>307</v>
      </c>
      <c r="G78" s="142" t="s">
        <v>308</v>
      </c>
      <c r="H78" s="154">
        <v>16</v>
      </c>
      <c r="I78" s="117">
        <v>2.5</v>
      </c>
      <c r="J78" s="118">
        <f t="shared" si="12"/>
        <v>12.716883116883116</v>
      </c>
      <c r="K78" s="187"/>
      <c r="L78" s="120">
        <v>0.5027777777777778</v>
      </c>
      <c r="M78" s="175" t="s">
        <v>309</v>
      </c>
      <c r="N78" s="96">
        <v>14</v>
      </c>
      <c r="O78" s="97">
        <v>7.2</v>
      </c>
      <c r="P78" s="195">
        <f t="shared" si="13"/>
        <v>14.447592067988667</v>
      </c>
      <c r="Q78" s="96">
        <v>30</v>
      </c>
      <c r="R78" s="189">
        <f>I78+O78</f>
        <v>9.7</v>
      </c>
      <c r="S78" s="102"/>
      <c r="T78" s="102">
        <v>3</v>
      </c>
      <c r="U78" s="102"/>
    </row>
    <row r="79" spans="1:21" ht="15.75" thickBot="1">
      <c r="A79" s="145">
        <v>62</v>
      </c>
      <c r="B79" s="113" t="s">
        <v>89</v>
      </c>
      <c r="C79" s="87" t="s">
        <v>9</v>
      </c>
      <c r="D79" s="87"/>
      <c r="E79" s="167"/>
      <c r="F79" s="157" t="s">
        <v>310</v>
      </c>
      <c r="G79" s="142" t="s">
        <v>311</v>
      </c>
      <c r="H79" s="154">
        <v>15</v>
      </c>
      <c r="I79" s="117">
        <v>16.2</v>
      </c>
      <c r="J79" s="118">
        <f t="shared" si="12"/>
        <v>13.359528487229863</v>
      </c>
      <c r="K79" s="187"/>
      <c r="L79" s="120">
        <v>0.5020833333333333</v>
      </c>
      <c r="M79" s="175" t="s">
        <v>312</v>
      </c>
      <c r="N79" s="96">
        <v>14</v>
      </c>
      <c r="O79" s="97">
        <v>54.05</v>
      </c>
      <c r="P79" s="195">
        <f t="shared" si="13"/>
        <v>13.690509479335608</v>
      </c>
      <c r="Q79" s="96">
        <v>30</v>
      </c>
      <c r="R79" s="189">
        <f>I79+O79-60</f>
        <v>10.25</v>
      </c>
      <c r="S79" s="102"/>
      <c r="T79" s="102">
        <v>4</v>
      </c>
      <c r="U79" s="102"/>
    </row>
    <row r="80" spans="1:21" ht="15.75" thickBot="1">
      <c r="A80" s="145">
        <v>64</v>
      </c>
      <c r="B80" s="86" t="s">
        <v>24</v>
      </c>
      <c r="C80" s="87" t="s">
        <v>8</v>
      </c>
      <c r="D80" s="87"/>
      <c r="E80" s="167"/>
      <c r="F80" s="157" t="s">
        <v>313</v>
      </c>
      <c r="G80" s="142" t="s">
        <v>314</v>
      </c>
      <c r="H80" s="154">
        <v>14</v>
      </c>
      <c r="I80" s="117">
        <v>53.8</v>
      </c>
      <c r="J80" s="118">
        <f t="shared" si="12"/>
        <v>13.694338778250168</v>
      </c>
      <c r="K80" s="187"/>
      <c r="L80" s="120">
        <v>0.5013888888888889</v>
      </c>
      <c r="M80" s="175" t="s">
        <v>315</v>
      </c>
      <c r="N80" s="96">
        <v>15</v>
      </c>
      <c r="O80" s="97">
        <v>17.13</v>
      </c>
      <c r="P80" s="195">
        <f t="shared" si="13"/>
        <v>13.345981485721762</v>
      </c>
      <c r="Q80" s="96">
        <v>30</v>
      </c>
      <c r="R80" s="189">
        <f>I80+O80-60</f>
        <v>10.929999999999993</v>
      </c>
      <c r="S80" s="102"/>
      <c r="T80" s="102">
        <v>5</v>
      </c>
      <c r="U80" s="102"/>
    </row>
    <row r="81" spans="1:21" ht="15.75" thickBot="1">
      <c r="A81" s="145">
        <v>63</v>
      </c>
      <c r="B81" s="86" t="s">
        <v>97</v>
      </c>
      <c r="C81" s="87" t="s">
        <v>9</v>
      </c>
      <c r="D81" s="87"/>
      <c r="E81" s="212" t="s">
        <v>61</v>
      </c>
      <c r="F81" s="157" t="s">
        <v>316</v>
      </c>
      <c r="G81" s="142" t="s">
        <v>317</v>
      </c>
      <c r="H81" s="154">
        <v>16</v>
      </c>
      <c r="I81" s="117">
        <v>37</v>
      </c>
      <c r="J81" s="118">
        <f t="shared" si="12"/>
        <v>12.276830491474422</v>
      </c>
      <c r="K81" s="187"/>
      <c r="L81" s="120">
        <v>0.5034722222222222</v>
      </c>
      <c r="M81" s="175" t="s">
        <v>318</v>
      </c>
      <c r="N81" s="96">
        <v>15</v>
      </c>
      <c r="O81" s="97">
        <v>42.97</v>
      </c>
      <c r="P81" s="195">
        <f t="shared" si="13"/>
        <v>12.980264483493642</v>
      </c>
      <c r="Q81" s="96">
        <v>32</v>
      </c>
      <c r="R81" s="189">
        <f>I81+O81-60</f>
        <v>19.97</v>
      </c>
      <c r="S81" s="102"/>
      <c r="T81" s="102">
        <v>6</v>
      </c>
      <c r="U81" s="176">
        <v>1</v>
      </c>
    </row>
    <row r="82" spans="1:21" ht="15.75" thickBot="1">
      <c r="A82" s="145">
        <v>65</v>
      </c>
      <c r="B82" s="113" t="s">
        <v>98</v>
      </c>
      <c r="C82" s="87" t="s">
        <v>8</v>
      </c>
      <c r="D82" s="87"/>
      <c r="E82" s="167"/>
      <c r="F82" s="157" t="s">
        <v>319</v>
      </c>
      <c r="G82" s="142" t="s">
        <v>320</v>
      </c>
      <c r="H82" s="154">
        <v>19</v>
      </c>
      <c r="I82" s="117">
        <v>1.1</v>
      </c>
      <c r="J82" s="118">
        <f t="shared" si="12"/>
        <v>10.726491981421436</v>
      </c>
      <c r="K82" s="187"/>
      <c r="L82" s="120">
        <v>0.5048611111111111</v>
      </c>
      <c r="M82" s="175" t="s">
        <v>321</v>
      </c>
      <c r="N82" s="96">
        <v>16</v>
      </c>
      <c r="O82" s="97">
        <v>40.52</v>
      </c>
      <c r="P82" s="195">
        <f t="shared" si="13"/>
        <v>12.233638507975853</v>
      </c>
      <c r="Q82" s="96">
        <v>35</v>
      </c>
      <c r="R82" s="189">
        <f>I82+O82</f>
        <v>41.620000000000005</v>
      </c>
      <c r="S82" s="102"/>
      <c r="T82" s="102">
        <v>7</v>
      </c>
      <c r="U82" s="102"/>
    </row>
    <row r="83" spans="1:21" ht="15.75" thickBot="1">
      <c r="A83" s="145">
        <v>67</v>
      </c>
      <c r="B83" s="86" t="s">
        <v>18</v>
      </c>
      <c r="C83" s="87" t="s">
        <v>8</v>
      </c>
      <c r="D83" s="87"/>
      <c r="E83" s="212" t="s">
        <v>61</v>
      </c>
      <c r="F83" s="180" t="s">
        <v>322</v>
      </c>
      <c r="G83" s="181" t="s">
        <v>323</v>
      </c>
      <c r="H83" s="158">
        <v>18</v>
      </c>
      <c r="I83" s="126">
        <v>37.1</v>
      </c>
      <c r="J83" s="127">
        <f t="shared" si="12"/>
        <v>10.956942082177067</v>
      </c>
      <c r="K83" s="190"/>
      <c r="L83" s="129">
        <v>0.5041666666666667</v>
      </c>
      <c r="M83" s="182" t="s">
        <v>324</v>
      </c>
      <c r="N83" s="131">
        <v>17</v>
      </c>
      <c r="O83" s="132">
        <v>34.02</v>
      </c>
      <c r="P83" s="199">
        <f t="shared" si="13"/>
        <v>11.612682871292765</v>
      </c>
      <c r="Q83" s="200">
        <v>36</v>
      </c>
      <c r="R83" s="191">
        <f>I83+O83-60</f>
        <v>11.120000000000005</v>
      </c>
      <c r="S83" s="121"/>
      <c r="T83" s="121">
        <v>8</v>
      </c>
      <c r="U83" s="208">
        <v>2</v>
      </c>
    </row>
    <row r="84" spans="10:11" ht="15">
      <c r="J84" s="166"/>
      <c r="K84" s="175"/>
    </row>
    <row r="86" ht="12.75">
      <c r="K86" s="175"/>
    </row>
    <row r="87" ht="12.75">
      <c r="K87" s="175"/>
    </row>
    <row r="88" spans="2:12" ht="12.75">
      <c r="B88" s="218" t="s">
        <v>325</v>
      </c>
      <c r="C88" s="170"/>
      <c r="D88" s="170"/>
      <c r="E88" s="78" t="s">
        <v>326</v>
      </c>
      <c r="F88" s="78" t="s">
        <v>327</v>
      </c>
      <c r="G88" s="219" t="s">
        <v>328</v>
      </c>
      <c r="H88" s="220" t="s">
        <v>329</v>
      </c>
      <c r="I88" s="221" t="s">
        <v>330</v>
      </c>
      <c r="J88" s="222" t="s">
        <v>331</v>
      </c>
      <c r="K88" s="223" t="s">
        <v>34</v>
      </c>
      <c r="L88" s="224" t="s">
        <v>42</v>
      </c>
    </row>
    <row r="89" spans="2:12" ht="12.75">
      <c r="B89" s="77" t="s">
        <v>332</v>
      </c>
      <c r="C89" s="170" t="s">
        <v>8</v>
      </c>
      <c r="D89" s="170" t="s">
        <v>333</v>
      </c>
      <c r="E89" s="170">
        <v>5</v>
      </c>
      <c r="F89" s="225">
        <v>0.325</v>
      </c>
      <c r="G89" s="226">
        <v>0.0019444444444444442</v>
      </c>
      <c r="H89" s="227">
        <v>0.5277777777777778</v>
      </c>
      <c r="I89" s="228" t="s">
        <v>334</v>
      </c>
      <c r="J89" s="229" t="s">
        <v>335</v>
      </c>
      <c r="K89" s="230">
        <v>0.0036778935185185183</v>
      </c>
      <c r="L89" s="122">
        <v>1</v>
      </c>
    </row>
    <row r="90" spans="2:12" ht="12.75">
      <c r="B90" s="130" t="s">
        <v>336</v>
      </c>
      <c r="C90" s="182" t="s">
        <v>11</v>
      </c>
      <c r="D90" s="182" t="s">
        <v>337</v>
      </c>
      <c r="E90" s="182">
        <v>0</v>
      </c>
      <c r="F90" s="231">
        <v>0.13680555555555554</v>
      </c>
      <c r="G90" s="232">
        <v>0.0022800925925925927</v>
      </c>
      <c r="H90" s="233">
        <v>0.5284722222222222</v>
      </c>
      <c r="I90" s="234" t="s">
        <v>338</v>
      </c>
      <c r="J90" s="235" t="s">
        <v>339</v>
      </c>
      <c r="K90" s="236">
        <v>0.0045839120370370365</v>
      </c>
      <c r="L90" s="121">
        <v>2</v>
      </c>
    </row>
    <row r="91" spans="2:12" ht="12.75">
      <c r="B91" s="77" t="s">
        <v>340</v>
      </c>
      <c r="C91" s="170"/>
      <c r="D91" s="170" t="s">
        <v>341</v>
      </c>
      <c r="E91" s="170">
        <v>7</v>
      </c>
      <c r="F91" s="225">
        <v>0.40138888888888885</v>
      </c>
      <c r="G91" s="226">
        <v>0.0018287037037037037</v>
      </c>
      <c r="H91" s="237" t="s">
        <v>44</v>
      </c>
      <c r="I91" s="228"/>
      <c r="J91" s="229"/>
      <c r="K91" s="78"/>
      <c r="L91" s="122"/>
    </row>
    <row r="92" spans="2:12" ht="12.75">
      <c r="B92" s="130" t="s">
        <v>23</v>
      </c>
      <c r="C92" s="182" t="s">
        <v>8</v>
      </c>
      <c r="D92" s="182" t="s">
        <v>342</v>
      </c>
      <c r="E92" s="182">
        <v>4</v>
      </c>
      <c r="F92" s="231">
        <v>0.2902777777777778</v>
      </c>
      <c r="G92" s="238">
        <v>0.0020601851851851853</v>
      </c>
      <c r="H92" s="233">
        <v>0.5291666666666667</v>
      </c>
      <c r="I92" s="234" t="s">
        <v>343</v>
      </c>
      <c r="J92" s="235" t="s">
        <v>344</v>
      </c>
      <c r="K92" s="236">
        <v>0.0038732638888888883</v>
      </c>
      <c r="L92" s="121">
        <v>1</v>
      </c>
    </row>
    <row r="93" spans="2:12" ht="12.75">
      <c r="B93" s="77" t="s">
        <v>345</v>
      </c>
      <c r="C93" s="170" t="s">
        <v>8</v>
      </c>
      <c r="D93" s="170" t="s">
        <v>346</v>
      </c>
      <c r="E93" s="170">
        <v>6</v>
      </c>
      <c r="F93" s="225">
        <v>0.34722222222222227</v>
      </c>
      <c r="G93" s="226">
        <v>0.0016203703703703703</v>
      </c>
      <c r="H93" s="227">
        <v>0.5298611111111111</v>
      </c>
      <c r="I93" s="228" t="s">
        <v>347</v>
      </c>
      <c r="J93" s="229" t="s">
        <v>348</v>
      </c>
      <c r="K93" s="230">
        <v>0.003226157407407408</v>
      </c>
      <c r="L93" s="122">
        <v>1</v>
      </c>
    </row>
    <row r="94" spans="2:12" ht="12.75">
      <c r="B94" s="95" t="s">
        <v>60</v>
      </c>
      <c r="C94" s="175" t="s">
        <v>11</v>
      </c>
      <c r="D94" s="175" t="s">
        <v>349</v>
      </c>
      <c r="E94" s="175">
        <v>2</v>
      </c>
      <c r="F94" s="213">
        <v>0.0031076388888888885</v>
      </c>
      <c r="G94" s="239">
        <v>0.00171875</v>
      </c>
      <c r="H94" s="240">
        <v>0.5305555555555556</v>
      </c>
      <c r="I94" s="241" t="s">
        <v>350</v>
      </c>
      <c r="J94" s="242" t="s">
        <v>351</v>
      </c>
      <c r="K94" s="243">
        <v>0.0034927083333333333</v>
      </c>
      <c r="L94" s="102">
        <v>2</v>
      </c>
    </row>
    <row r="95" spans="2:12" ht="12.75">
      <c r="B95" s="95" t="s">
        <v>352</v>
      </c>
      <c r="C95" s="175" t="s">
        <v>8</v>
      </c>
      <c r="D95" s="175" t="s">
        <v>346</v>
      </c>
      <c r="E95" s="175">
        <v>1</v>
      </c>
      <c r="F95" s="213">
        <v>0.0025983796296296297</v>
      </c>
      <c r="G95" s="239">
        <v>0.0019039351851851854</v>
      </c>
      <c r="H95" s="240">
        <v>0.53125</v>
      </c>
      <c r="I95" s="241" t="s">
        <v>353</v>
      </c>
      <c r="J95" s="242" t="s">
        <v>354</v>
      </c>
      <c r="K95" s="243">
        <v>0.0037782407407407413</v>
      </c>
      <c r="L95" s="102">
        <v>3</v>
      </c>
    </row>
    <row r="96" spans="2:12" ht="12.75">
      <c r="B96" s="130" t="s">
        <v>355</v>
      </c>
      <c r="C96" s="182" t="s">
        <v>11</v>
      </c>
      <c r="D96" s="182" t="s">
        <v>349</v>
      </c>
      <c r="E96" s="182">
        <v>3</v>
      </c>
      <c r="F96" s="231">
        <v>0.24305555555555555</v>
      </c>
      <c r="G96" s="238">
        <v>0.001967592592592593</v>
      </c>
      <c r="H96" s="233">
        <v>0.5319444444444444</v>
      </c>
      <c r="I96" s="234" t="s">
        <v>356</v>
      </c>
      <c r="J96" s="235" t="s">
        <v>357</v>
      </c>
      <c r="K96" s="236">
        <v>0.0038023148148148152</v>
      </c>
      <c r="L96" s="121">
        <v>4</v>
      </c>
    </row>
    <row r="97" spans="2:12" ht="12.75">
      <c r="B97" s="244" t="s">
        <v>358</v>
      </c>
      <c r="C97" s="83" t="s">
        <v>8</v>
      </c>
      <c r="D97" s="83" t="s">
        <v>349</v>
      </c>
      <c r="E97" s="83"/>
      <c r="F97" s="83"/>
      <c r="G97" s="245"/>
      <c r="H97" s="246">
        <v>0.5326388888888889</v>
      </c>
      <c r="I97" s="247" t="s">
        <v>359</v>
      </c>
      <c r="J97" s="248" t="s">
        <v>360</v>
      </c>
      <c r="K97" s="84"/>
      <c r="L97" s="152"/>
    </row>
    <row r="98" ht="12.75">
      <c r="J98" s="249"/>
    </row>
  </sheetData>
  <sheetProtection/>
  <mergeCells count="2">
    <mergeCell ref="N1:O1"/>
    <mergeCell ref="Q1:R1"/>
  </mergeCells>
  <printOptions/>
  <pageMargins left="0.75" right="0.75" top="1" bottom="1" header="0.5" footer="0.5"/>
  <pageSetup orientation="portrait" paperSize="9" scale="78" r:id="rId1"/>
  <rowBreaks count="1" manualBreakCount="1">
    <brk id="50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1"/>
  <sheetViews>
    <sheetView zoomScale="85" zoomScaleNormal="85" zoomScaleSheetLayoutView="100" zoomScalePageLayoutView="0" workbookViewId="0" topLeftCell="A1">
      <selection activeCell="K166" sqref="K166"/>
    </sheetView>
  </sheetViews>
  <sheetFormatPr defaultColWidth="9.140625" defaultRowHeight="12.75"/>
  <cols>
    <col min="1" max="1" width="3.8515625" style="255" customWidth="1"/>
    <col min="2" max="2" width="6.28125" style="268" customWidth="1"/>
    <col min="3" max="3" width="21.28125" style="266" customWidth="1"/>
    <col min="4" max="4" width="5.57421875" style="255" customWidth="1"/>
    <col min="5" max="5" width="9.7109375" style="255" bestFit="1" customWidth="1"/>
    <col min="6" max="6" width="6.8515625" style="255" bestFit="1" customWidth="1"/>
    <col min="7" max="7" width="9.7109375" style="255" customWidth="1"/>
    <col min="8" max="8" width="7.140625" style="255" bestFit="1" customWidth="1"/>
    <col min="9" max="9" width="12.421875" style="269" customWidth="1"/>
    <col min="10" max="10" width="7.140625" style="269" bestFit="1" customWidth="1"/>
    <col min="11" max="11" width="14.140625" style="270" customWidth="1"/>
    <col min="12" max="12" width="23.140625" style="255" customWidth="1"/>
    <col min="13" max="16384" width="9.140625" style="255" customWidth="1"/>
  </cols>
  <sheetData>
    <row r="1" spans="1:12" ht="15" customHeight="1">
      <c r="A1" s="393" t="s">
        <v>516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spans="1:12" ht="15" customHeight="1">
      <c r="A2" s="393" t="s">
        <v>517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15" customHeight="1">
      <c r="A3" s="393" t="s">
        <v>518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15">
      <c r="A4" s="385" t="s">
        <v>546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2" ht="15">
      <c r="A5" s="257" t="s">
        <v>519</v>
      </c>
      <c r="B5" s="258" t="s">
        <v>520</v>
      </c>
      <c r="C5" s="259" t="s">
        <v>521</v>
      </c>
      <c r="D5" s="257" t="s">
        <v>522</v>
      </c>
      <c r="E5" s="257" t="s">
        <v>523</v>
      </c>
      <c r="F5" s="257" t="s">
        <v>524</v>
      </c>
      <c r="G5" s="257" t="s">
        <v>525</v>
      </c>
      <c r="H5" s="257" t="s">
        <v>524</v>
      </c>
      <c r="I5" s="256" t="s">
        <v>526</v>
      </c>
      <c r="J5" s="256" t="s">
        <v>524</v>
      </c>
      <c r="K5" s="260" t="s">
        <v>527</v>
      </c>
      <c r="L5" s="257" t="s">
        <v>547</v>
      </c>
    </row>
    <row r="6" spans="1:12" ht="15" customHeight="1">
      <c r="A6" s="389" t="s">
        <v>548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1"/>
    </row>
    <row r="7" spans="1:12" ht="30" customHeight="1">
      <c r="A7" s="257">
        <v>1</v>
      </c>
      <c r="B7" s="258">
        <v>5</v>
      </c>
      <c r="C7" s="259" t="s">
        <v>549</v>
      </c>
      <c r="D7" s="257" t="s">
        <v>396</v>
      </c>
      <c r="E7" s="261">
        <v>0.006571180555555556</v>
      </c>
      <c r="F7" s="262">
        <v>1</v>
      </c>
      <c r="G7" s="261">
        <v>0.006712731481481482</v>
      </c>
      <c r="H7" s="257">
        <v>1</v>
      </c>
      <c r="I7" s="263">
        <v>0.013283912037037039</v>
      </c>
      <c r="J7" s="256">
        <v>1</v>
      </c>
      <c r="K7" s="260"/>
      <c r="L7" s="257" t="s">
        <v>550</v>
      </c>
    </row>
    <row r="8" spans="1:12" ht="30" customHeight="1">
      <c r="A8" s="257">
        <v>2</v>
      </c>
      <c r="B8" s="258">
        <v>4</v>
      </c>
      <c r="C8" s="259" t="s">
        <v>551</v>
      </c>
      <c r="D8" s="257" t="s">
        <v>552</v>
      </c>
      <c r="E8" s="261">
        <v>0.007918865740740742</v>
      </c>
      <c r="F8" s="262">
        <v>2</v>
      </c>
      <c r="G8" s="261">
        <v>0.008706828703703704</v>
      </c>
      <c r="H8" s="257">
        <v>4</v>
      </c>
      <c r="I8" s="263">
        <v>0.016625694444444446</v>
      </c>
      <c r="J8" s="256">
        <v>2</v>
      </c>
      <c r="K8" s="260"/>
      <c r="L8" s="257" t="s">
        <v>410</v>
      </c>
    </row>
    <row r="9" spans="1:12" ht="30" customHeight="1">
      <c r="A9" s="257">
        <v>3</v>
      </c>
      <c r="B9" s="258">
        <v>6</v>
      </c>
      <c r="C9" s="259" t="s">
        <v>553</v>
      </c>
      <c r="D9" s="257" t="s">
        <v>552</v>
      </c>
      <c r="E9" s="261">
        <v>0.008600115740740742</v>
      </c>
      <c r="F9" s="262">
        <v>4</v>
      </c>
      <c r="G9" s="261">
        <v>0.008517476851851852</v>
      </c>
      <c r="H9" s="257">
        <v>2</v>
      </c>
      <c r="I9" s="263">
        <v>0.017117592592592594</v>
      </c>
      <c r="J9" s="256">
        <v>3</v>
      </c>
      <c r="K9" s="260"/>
      <c r="L9" s="257" t="s">
        <v>554</v>
      </c>
    </row>
    <row r="10" spans="1:12" ht="30" customHeight="1">
      <c r="A10" s="257">
        <v>4</v>
      </c>
      <c r="B10" s="258">
        <v>1</v>
      </c>
      <c r="C10" s="259" t="s">
        <v>555</v>
      </c>
      <c r="D10" s="257" t="s">
        <v>374</v>
      </c>
      <c r="E10" s="261">
        <v>0.008566435185185186</v>
      </c>
      <c r="F10" s="262">
        <v>3</v>
      </c>
      <c r="G10" s="261">
        <v>0.008566087962962963</v>
      </c>
      <c r="H10" s="257">
        <v>3</v>
      </c>
      <c r="I10" s="263">
        <v>0.01713252314814815</v>
      </c>
      <c r="J10" s="256">
        <v>4</v>
      </c>
      <c r="K10" s="260"/>
      <c r="L10" s="257" t="s">
        <v>556</v>
      </c>
    </row>
    <row r="11" spans="1:12" ht="30" customHeight="1">
      <c r="A11" s="257">
        <v>5</v>
      </c>
      <c r="B11" s="258">
        <v>2</v>
      </c>
      <c r="C11" s="259" t="s">
        <v>557</v>
      </c>
      <c r="D11" s="257" t="s">
        <v>376</v>
      </c>
      <c r="E11" s="261">
        <v>0.009069907407407407</v>
      </c>
      <c r="F11" s="262">
        <v>5</v>
      </c>
      <c r="G11" s="261">
        <v>0.009572685185185186</v>
      </c>
      <c r="H11" s="257">
        <v>5</v>
      </c>
      <c r="I11" s="263">
        <v>0.018642592592592593</v>
      </c>
      <c r="J11" s="256">
        <v>5</v>
      </c>
      <c r="K11" s="260"/>
      <c r="L11" s="257" t="s">
        <v>383</v>
      </c>
    </row>
    <row r="12" spans="1:12" ht="30" customHeight="1">
      <c r="A12" s="257">
        <v>6</v>
      </c>
      <c r="B12" s="258">
        <v>7</v>
      </c>
      <c r="C12" s="259" t="s">
        <v>558</v>
      </c>
      <c r="D12" s="257" t="s">
        <v>374</v>
      </c>
      <c r="E12" s="261">
        <v>0.010006365740740741</v>
      </c>
      <c r="F12" s="262">
        <v>6</v>
      </c>
      <c r="G12" s="261">
        <v>0.011293287037037037</v>
      </c>
      <c r="H12" s="257">
        <v>6</v>
      </c>
      <c r="I12" s="263">
        <v>0.02129965277777778</v>
      </c>
      <c r="J12" s="256">
        <v>6</v>
      </c>
      <c r="K12" s="260"/>
      <c r="L12" s="257" t="s">
        <v>453</v>
      </c>
    </row>
    <row r="13" spans="1:12" ht="30" customHeight="1">
      <c r="A13" s="257">
        <v>7</v>
      </c>
      <c r="B13" s="258">
        <v>8</v>
      </c>
      <c r="C13" s="259" t="s">
        <v>559</v>
      </c>
      <c r="D13" s="257" t="s">
        <v>374</v>
      </c>
      <c r="E13" s="261">
        <v>0.01134212962962963</v>
      </c>
      <c r="F13" s="262">
        <v>7</v>
      </c>
      <c r="G13" s="261">
        <v>0.011807523148148149</v>
      </c>
      <c r="H13" s="257">
        <v>7</v>
      </c>
      <c r="I13" s="263">
        <v>0.02314965277777778</v>
      </c>
      <c r="J13" s="256">
        <v>7</v>
      </c>
      <c r="K13" s="260"/>
      <c r="L13" s="257" t="s">
        <v>560</v>
      </c>
    </row>
    <row r="14" spans="1:12" ht="30" customHeight="1">
      <c r="A14" s="257">
        <v>8</v>
      </c>
      <c r="B14" s="258">
        <v>9</v>
      </c>
      <c r="C14" s="259" t="s">
        <v>561</v>
      </c>
      <c r="D14" s="257" t="s">
        <v>505</v>
      </c>
      <c r="E14" s="261" t="s">
        <v>562</v>
      </c>
      <c r="F14" s="264"/>
      <c r="G14" s="264"/>
      <c r="H14" s="264"/>
      <c r="I14" s="263"/>
      <c r="J14" s="265"/>
      <c r="K14" s="260"/>
      <c r="L14" s="257" t="s">
        <v>386</v>
      </c>
    </row>
    <row r="15" spans="1:12" ht="15">
      <c r="A15" s="392"/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266"/>
    </row>
    <row r="16" spans="1:12" ht="15">
      <c r="A16" s="388" t="s">
        <v>546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</row>
    <row r="17" spans="1:12" ht="15">
      <c r="A17" s="257" t="s">
        <v>519</v>
      </c>
      <c r="B17" s="258" t="s">
        <v>520</v>
      </c>
      <c r="C17" s="259" t="s">
        <v>521</v>
      </c>
      <c r="D17" s="257" t="s">
        <v>522</v>
      </c>
      <c r="E17" s="257" t="s">
        <v>523</v>
      </c>
      <c r="F17" s="257" t="s">
        <v>524</v>
      </c>
      <c r="G17" s="257" t="s">
        <v>525</v>
      </c>
      <c r="H17" s="257" t="s">
        <v>524</v>
      </c>
      <c r="I17" s="256" t="s">
        <v>526</v>
      </c>
      <c r="J17" s="256" t="s">
        <v>524</v>
      </c>
      <c r="K17" s="260" t="s">
        <v>527</v>
      </c>
      <c r="L17" s="257" t="s">
        <v>528</v>
      </c>
    </row>
    <row r="18" spans="1:12" ht="15" customHeight="1">
      <c r="A18" s="389" t="s">
        <v>563</v>
      </c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1"/>
    </row>
    <row r="19" spans="1:12" ht="30" customHeight="1">
      <c r="A19" s="257">
        <v>1</v>
      </c>
      <c r="B19" s="258">
        <v>12</v>
      </c>
      <c r="C19" s="259" t="s">
        <v>564</v>
      </c>
      <c r="D19" s="257" t="s">
        <v>396</v>
      </c>
      <c r="E19" s="261">
        <v>0.01087048611111111</v>
      </c>
      <c r="F19" s="262">
        <v>1</v>
      </c>
      <c r="G19" s="261">
        <v>0.011233796296296296</v>
      </c>
      <c r="H19" s="262">
        <v>1</v>
      </c>
      <c r="I19" s="263">
        <v>0.022104282407407406</v>
      </c>
      <c r="J19" s="271">
        <v>1</v>
      </c>
      <c r="K19" s="260"/>
      <c r="L19" s="257" t="s">
        <v>424</v>
      </c>
    </row>
    <row r="20" spans="1:12" ht="30" customHeight="1">
      <c r="A20" s="257">
        <v>2</v>
      </c>
      <c r="B20" s="258">
        <v>11</v>
      </c>
      <c r="C20" s="259" t="s">
        <v>565</v>
      </c>
      <c r="D20" s="257" t="s">
        <v>374</v>
      </c>
      <c r="E20" s="261">
        <v>0.011763773148148146</v>
      </c>
      <c r="F20" s="262">
        <v>2</v>
      </c>
      <c r="G20" s="261">
        <v>0.012145833333333333</v>
      </c>
      <c r="H20" s="262">
        <v>2</v>
      </c>
      <c r="I20" s="263">
        <v>0.02390960648148148</v>
      </c>
      <c r="J20" s="271">
        <v>2</v>
      </c>
      <c r="K20" s="260"/>
      <c r="L20" s="257" t="s">
        <v>566</v>
      </c>
    </row>
    <row r="21" spans="1:12" ht="30" customHeight="1">
      <c r="A21" s="257">
        <v>3</v>
      </c>
      <c r="B21" s="258">
        <v>10</v>
      </c>
      <c r="C21" s="259" t="s">
        <v>567</v>
      </c>
      <c r="D21" s="257" t="s">
        <v>374</v>
      </c>
      <c r="E21" s="261">
        <v>0.012316550925925924</v>
      </c>
      <c r="F21" s="262">
        <v>3</v>
      </c>
      <c r="G21" s="261">
        <v>0.016115972222222223</v>
      </c>
      <c r="H21" s="262">
        <v>4</v>
      </c>
      <c r="I21" s="263">
        <v>0.028432523148148148</v>
      </c>
      <c r="J21" s="271">
        <v>3</v>
      </c>
      <c r="K21" s="260"/>
      <c r="L21" s="257" t="s">
        <v>456</v>
      </c>
    </row>
    <row r="22" spans="1:12" ht="30" customHeight="1">
      <c r="A22" s="257">
        <v>4</v>
      </c>
      <c r="B22" s="258">
        <v>13</v>
      </c>
      <c r="C22" s="259" t="s">
        <v>568</v>
      </c>
      <c r="D22" s="257" t="s">
        <v>374</v>
      </c>
      <c r="E22" s="261">
        <v>0.01375289351851852</v>
      </c>
      <c r="F22" s="262">
        <v>4</v>
      </c>
      <c r="G22" s="261">
        <v>0.014853009259259259</v>
      </c>
      <c r="H22" s="262">
        <v>3</v>
      </c>
      <c r="I22" s="263">
        <v>0.02860590277777778</v>
      </c>
      <c r="J22" s="271">
        <v>4</v>
      </c>
      <c r="K22" s="260"/>
      <c r="L22" s="257" t="s">
        <v>384</v>
      </c>
    </row>
    <row r="23" spans="1:12" ht="15">
      <c r="A23" s="387"/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266"/>
    </row>
    <row r="24" spans="1:12" ht="15" customHeight="1">
      <c r="A24" s="388" t="s">
        <v>569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</row>
    <row r="25" spans="1:12" ht="15">
      <c r="A25" s="257" t="s">
        <v>519</v>
      </c>
      <c r="B25" s="258" t="s">
        <v>520</v>
      </c>
      <c r="C25" s="259" t="s">
        <v>521</v>
      </c>
      <c r="D25" s="257" t="s">
        <v>522</v>
      </c>
      <c r="E25" s="257" t="s">
        <v>523</v>
      </c>
      <c r="F25" s="257" t="s">
        <v>524</v>
      </c>
      <c r="G25" s="257" t="s">
        <v>525</v>
      </c>
      <c r="H25" s="257" t="s">
        <v>524</v>
      </c>
      <c r="I25" s="256" t="s">
        <v>526</v>
      </c>
      <c r="J25" s="256" t="s">
        <v>524</v>
      </c>
      <c r="K25" s="260" t="s">
        <v>527</v>
      </c>
      <c r="L25" s="257" t="s">
        <v>528</v>
      </c>
    </row>
    <row r="26" spans="1:12" ht="15.75" customHeight="1">
      <c r="A26" s="386" t="s">
        <v>538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</row>
    <row r="27" spans="1:12" ht="30" customHeight="1">
      <c r="A27" s="257">
        <v>1</v>
      </c>
      <c r="B27" s="258">
        <v>22</v>
      </c>
      <c r="C27" s="259" t="s">
        <v>570</v>
      </c>
      <c r="D27" s="257" t="s">
        <v>552</v>
      </c>
      <c r="E27" s="261">
        <v>0.00784525462962963</v>
      </c>
      <c r="F27" s="262">
        <v>3</v>
      </c>
      <c r="G27" s="261">
        <v>0.0075703703703703705</v>
      </c>
      <c r="H27" s="257">
        <v>1</v>
      </c>
      <c r="I27" s="263">
        <v>0.015415625000000002</v>
      </c>
      <c r="J27" s="256">
        <v>1</v>
      </c>
      <c r="K27" s="260"/>
      <c r="L27" s="257" t="s">
        <v>554</v>
      </c>
    </row>
    <row r="28" spans="1:12" ht="30" customHeight="1">
      <c r="A28" s="257">
        <v>2</v>
      </c>
      <c r="B28" s="258">
        <v>25</v>
      </c>
      <c r="C28" s="259" t="s">
        <v>571</v>
      </c>
      <c r="D28" s="257" t="s">
        <v>374</v>
      </c>
      <c r="E28" s="261">
        <v>0.007675231481481482</v>
      </c>
      <c r="F28" s="262">
        <v>2</v>
      </c>
      <c r="G28" s="261">
        <v>0.007986111111111112</v>
      </c>
      <c r="H28" s="257">
        <v>4</v>
      </c>
      <c r="I28" s="263">
        <v>0.015661342592592595</v>
      </c>
      <c r="J28" s="256">
        <v>2</v>
      </c>
      <c r="K28" s="260"/>
      <c r="L28" s="257" t="s">
        <v>572</v>
      </c>
    </row>
    <row r="29" spans="1:12" ht="30" customHeight="1">
      <c r="A29" s="257">
        <v>3</v>
      </c>
      <c r="B29" s="258">
        <v>18</v>
      </c>
      <c r="C29" s="259" t="s">
        <v>573</v>
      </c>
      <c r="D29" s="257" t="s">
        <v>374</v>
      </c>
      <c r="E29" s="261">
        <v>0.007996412037037036</v>
      </c>
      <c r="F29" s="262">
        <v>5</v>
      </c>
      <c r="G29" s="261">
        <v>0.007912037037037037</v>
      </c>
      <c r="H29" s="257">
        <v>2</v>
      </c>
      <c r="I29" s="263">
        <v>0.01590844907407407</v>
      </c>
      <c r="J29" s="256">
        <v>3</v>
      </c>
      <c r="K29" s="260"/>
      <c r="L29" s="257" t="s">
        <v>574</v>
      </c>
    </row>
    <row r="30" spans="1:12" ht="30" customHeight="1">
      <c r="A30" s="257">
        <v>4</v>
      </c>
      <c r="B30" s="258">
        <v>20</v>
      </c>
      <c r="C30" s="259" t="s">
        <v>575</v>
      </c>
      <c r="D30" s="257" t="s">
        <v>376</v>
      </c>
      <c r="E30" s="261">
        <v>0.007588657407407408</v>
      </c>
      <c r="F30" s="262">
        <v>1</v>
      </c>
      <c r="G30" s="261">
        <v>0.00834074074074074</v>
      </c>
      <c r="H30" s="257">
        <v>6</v>
      </c>
      <c r="I30" s="263">
        <v>0.015929398148148147</v>
      </c>
      <c r="J30" s="256">
        <v>4</v>
      </c>
      <c r="K30" s="260"/>
      <c r="L30" s="257" t="s">
        <v>383</v>
      </c>
    </row>
    <row r="31" spans="1:12" ht="30" customHeight="1">
      <c r="A31" s="257">
        <v>5</v>
      </c>
      <c r="B31" s="258">
        <v>14</v>
      </c>
      <c r="C31" s="259" t="s">
        <v>576</v>
      </c>
      <c r="D31" s="257" t="s">
        <v>552</v>
      </c>
      <c r="E31" s="261">
        <v>0.008155324074074074</v>
      </c>
      <c r="F31" s="262">
        <v>6</v>
      </c>
      <c r="G31" s="261">
        <v>0.00797662037037037</v>
      </c>
      <c r="H31" s="257">
        <v>3</v>
      </c>
      <c r="I31" s="263">
        <v>0.016131944444444442</v>
      </c>
      <c r="J31" s="256">
        <v>5</v>
      </c>
      <c r="K31" s="260"/>
      <c r="L31" s="257" t="s">
        <v>554</v>
      </c>
    </row>
    <row r="32" spans="1:12" ht="30" customHeight="1">
      <c r="A32" s="257">
        <v>6</v>
      </c>
      <c r="B32" s="258">
        <v>24</v>
      </c>
      <c r="C32" s="259" t="s">
        <v>577</v>
      </c>
      <c r="D32" s="257" t="s">
        <v>374</v>
      </c>
      <c r="E32" s="261">
        <v>0.007949884259259259</v>
      </c>
      <c r="F32" s="262">
        <v>4</v>
      </c>
      <c r="G32" s="261">
        <v>0.008288194444444445</v>
      </c>
      <c r="H32" s="257">
        <v>5</v>
      </c>
      <c r="I32" s="263">
        <v>0.016238078703703702</v>
      </c>
      <c r="J32" s="256">
        <v>6</v>
      </c>
      <c r="K32" s="260"/>
      <c r="L32" s="257" t="s">
        <v>493</v>
      </c>
    </row>
    <row r="33" spans="1:12" ht="30" customHeight="1">
      <c r="A33" s="257">
        <v>7</v>
      </c>
      <c r="B33" s="258">
        <v>23</v>
      </c>
      <c r="C33" s="259" t="s">
        <v>578</v>
      </c>
      <c r="D33" s="257" t="s">
        <v>374</v>
      </c>
      <c r="E33" s="261">
        <v>0.008306018518518518</v>
      </c>
      <c r="F33" s="262">
        <v>7</v>
      </c>
      <c r="G33" s="261">
        <v>0.008779050925925925</v>
      </c>
      <c r="H33" s="257">
        <v>9</v>
      </c>
      <c r="I33" s="263">
        <v>0.01708506944444444</v>
      </c>
      <c r="J33" s="256">
        <v>7</v>
      </c>
      <c r="K33" s="260"/>
      <c r="L33" s="257" t="s">
        <v>579</v>
      </c>
    </row>
    <row r="34" spans="1:12" ht="30" customHeight="1">
      <c r="A34" s="257">
        <v>8</v>
      </c>
      <c r="B34" s="258">
        <v>26</v>
      </c>
      <c r="C34" s="259" t="s">
        <v>580</v>
      </c>
      <c r="D34" s="257" t="s">
        <v>374</v>
      </c>
      <c r="E34" s="261">
        <v>0.008778472222222222</v>
      </c>
      <c r="F34" s="262">
        <v>8</v>
      </c>
      <c r="G34" s="261">
        <v>0.008693287037037036</v>
      </c>
      <c r="H34" s="257">
        <v>8</v>
      </c>
      <c r="I34" s="263">
        <v>0.017471759259259256</v>
      </c>
      <c r="J34" s="256">
        <v>8</v>
      </c>
      <c r="K34" s="260"/>
      <c r="L34" s="257" t="s">
        <v>383</v>
      </c>
    </row>
    <row r="35" spans="1:12" ht="30" customHeight="1">
      <c r="A35" s="257">
        <v>9</v>
      </c>
      <c r="B35" s="258">
        <v>28</v>
      </c>
      <c r="C35" s="259" t="s">
        <v>581</v>
      </c>
      <c r="D35" s="257" t="s">
        <v>505</v>
      </c>
      <c r="E35" s="261">
        <v>0.009123032407407408</v>
      </c>
      <c r="F35" s="262">
        <v>10</v>
      </c>
      <c r="G35" s="261">
        <v>0.008839351851851852</v>
      </c>
      <c r="H35" s="257">
        <v>10</v>
      </c>
      <c r="I35" s="263">
        <v>0.017962384259259258</v>
      </c>
      <c r="J35" s="256">
        <v>9</v>
      </c>
      <c r="K35" s="260"/>
      <c r="L35" s="257" t="s">
        <v>582</v>
      </c>
    </row>
    <row r="36" spans="1:12" ht="30" customHeight="1">
      <c r="A36" s="257">
        <v>10</v>
      </c>
      <c r="B36" s="258">
        <v>15</v>
      </c>
      <c r="C36" s="259" t="s">
        <v>583</v>
      </c>
      <c r="D36" s="257" t="s">
        <v>376</v>
      </c>
      <c r="E36" s="261">
        <v>0.009653472222222221</v>
      </c>
      <c r="F36" s="262">
        <v>12</v>
      </c>
      <c r="G36" s="261">
        <v>0.008598842592592594</v>
      </c>
      <c r="H36" s="257">
        <v>7</v>
      </c>
      <c r="I36" s="263">
        <v>0.018252314814814815</v>
      </c>
      <c r="J36" s="256">
        <v>10</v>
      </c>
      <c r="K36" s="260"/>
      <c r="L36" s="257" t="s">
        <v>383</v>
      </c>
    </row>
    <row r="37" spans="1:12" ht="30" customHeight="1">
      <c r="A37" s="257">
        <v>11</v>
      </c>
      <c r="B37" s="258">
        <v>29</v>
      </c>
      <c r="C37" s="259" t="s">
        <v>584</v>
      </c>
      <c r="D37" s="257" t="s">
        <v>374</v>
      </c>
      <c r="E37" s="261">
        <v>0.009049768518518518</v>
      </c>
      <c r="F37" s="262">
        <v>9</v>
      </c>
      <c r="G37" s="261">
        <v>0.009364699074074074</v>
      </c>
      <c r="H37" s="257">
        <v>12</v>
      </c>
      <c r="I37" s="263">
        <v>0.01841446759259259</v>
      </c>
      <c r="J37" s="256">
        <v>11</v>
      </c>
      <c r="K37" s="260"/>
      <c r="L37" s="257" t="s">
        <v>386</v>
      </c>
    </row>
    <row r="38" spans="1:12" ht="30" customHeight="1">
      <c r="A38" s="257">
        <v>12</v>
      </c>
      <c r="B38" s="258">
        <v>27</v>
      </c>
      <c r="C38" s="259" t="s">
        <v>585</v>
      </c>
      <c r="D38" s="257" t="s">
        <v>374</v>
      </c>
      <c r="E38" s="261">
        <v>0.00942199074074074</v>
      </c>
      <c r="F38" s="262">
        <v>11</v>
      </c>
      <c r="G38" s="261">
        <v>0.009025462962962963</v>
      </c>
      <c r="H38" s="257">
        <v>11</v>
      </c>
      <c r="I38" s="263">
        <v>0.018447453703703702</v>
      </c>
      <c r="J38" s="256">
        <v>12</v>
      </c>
      <c r="K38" s="260"/>
      <c r="L38" s="257" t="s">
        <v>383</v>
      </c>
    </row>
    <row r="39" spans="1:12" ht="30" customHeight="1">
      <c r="A39" s="257">
        <v>13</v>
      </c>
      <c r="B39" s="258">
        <v>21</v>
      </c>
      <c r="C39" s="259" t="s">
        <v>586</v>
      </c>
      <c r="D39" s="257" t="s">
        <v>374</v>
      </c>
      <c r="E39" s="261">
        <v>0.009730555555555557</v>
      </c>
      <c r="F39" s="262">
        <v>13</v>
      </c>
      <c r="G39" s="261">
        <v>0.011083333333333334</v>
      </c>
      <c r="H39" s="257">
        <v>15</v>
      </c>
      <c r="I39" s="263">
        <v>0.02081388888888889</v>
      </c>
      <c r="J39" s="256">
        <v>13</v>
      </c>
      <c r="K39" s="260"/>
      <c r="L39" s="257" t="s">
        <v>493</v>
      </c>
    </row>
    <row r="40" spans="1:12" ht="30" customHeight="1">
      <c r="A40" s="257">
        <v>14</v>
      </c>
      <c r="B40" s="258">
        <v>19</v>
      </c>
      <c r="C40" s="259" t="s">
        <v>587</v>
      </c>
      <c r="D40" s="257" t="s">
        <v>374</v>
      </c>
      <c r="E40" s="261">
        <v>0.010362037037037036</v>
      </c>
      <c r="F40" s="262">
        <v>14</v>
      </c>
      <c r="G40" s="261">
        <v>0.010626388888888888</v>
      </c>
      <c r="H40" s="257">
        <v>14</v>
      </c>
      <c r="I40" s="263">
        <v>0.020988425925925924</v>
      </c>
      <c r="J40" s="256">
        <v>14</v>
      </c>
      <c r="K40" s="260"/>
      <c r="L40" s="257" t="s">
        <v>454</v>
      </c>
    </row>
    <row r="41" spans="1:12" ht="30" customHeight="1">
      <c r="A41" s="257">
        <v>15</v>
      </c>
      <c r="B41" s="258">
        <v>17</v>
      </c>
      <c r="C41" s="259" t="s">
        <v>588</v>
      </c>
      <c r="D41" s="257" t="s">
        <v>376</v>
      </c>
      <c r="E41" s="261">
        <v>0.012108333333333334</v>
      </c>
      <c r="F41" s="262">
        <v>15</v>
      </c>
      <c r="G41" s="261">
        <v>0.010352430555555556</v>
      </c>
      <c r="H41" s="257">
        <v>13</v>
      </c>
      <c r="I41" s="263">
        <v>0.022460763888888888</v>
      </c>
      <c r="J41" s="256">
        <v>15</v>
      </c>
      <c r="K41" s="260"/>
      <c r="L41" s="257" t="s">
        <v>385</v>
      </c>
    </row>
    <row r="42" spans="1:12" ht="30" customHeight="1">
      <c r="A42" s="257">
        <v>16</v>
      </c>
      <c r="B42" s="258">
        <v>16</v>
      </c>
      <c r="C42" s="259" t="s">
        <v>589</v>
      </c>
      <c r="D42" s="257" t="s">
        <v>396</v>
      </c>
      <c r="E42" s="261" t="s">
        <v>531</v>
      </c>
      <c r="F42" s="262"/>
      <c r="G42" s="261"/>
      <c r="H42" s="264"/>
      <c r="I42" s="263"/>
      <c r="J42" s="265"/>
      <c r="K42" s="260"/>
      <c r="L42" s="257" t="s">
        <v>550</v>
      </c>
    </row>
    <row r="43" spans="1:12" ht="30" customHeight="1">
      <c r="A43" s="257">
        <v>17</v>
      </c>
      <c r="B43" s="258">
        <v>30</v>
      </c>
      <c r="C43" s="259" t="s">
        <v>590</v>
      </c>
      <c r="D43" s="257" t="s">
        <v>376</v>
      </c>
      <c r="E43" s="261" t="s">
        <v>531</v>
      </c>
      <c r="F43" s="262"/>
      <c r="G43" s="261"/>
      <c r="H43" s="264"/>
      <c r="I43" s="263"/>
      <c r="J43" s="265"/>
      <c r="K43" s="260"/>
      <c r="L43" s="257" t="s">
        <v>591</v>
      </c>
    </row>
    <row r="44" spans="1:12" ht="15">
      <c r="A44" s="387"/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266"/>
    </row>
    <row r="45" spans="1:12" ht="15">
      <c r="A45" s="385" t="s">
        <v>569</v>
      </c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</row>
    <row r="46" spans="1:12" ht="15">
      <c r="A46" s="257" t="s">
        <v>519</v>
      </c>
      <c r="B46" s="258" t="s">
        <v>520</v>
      </c>
      <c r="C46" s="259" t="s">
        <v>521</v>
      </c>
      <c r="D46" s="257" t="s">
        <v>522</v>
      </c>
      <c r="E46" s="257" t="s">
        <v>523</v>
      </c>
      <c r="F46" s="257" t="s">
        <v>524</v>
      </c>
      <c r="G46" s="257" t="s">
        <v>525</v>
      </c>
      <c r="H46" s="257" t="s">
        <v>524</v>
      </c>
      <c r="I46" s="256" t="s">
        <v>526</v>
      </c>
      <c r="J46" s="256" t="s">
        <v>524</v>
      </c>
      <c r="K46" s="260" t="s">
        <v>527</v>
      </c>
      <c r="L46" s="257" t="s">
        <v>528</v>
      </c>
    </row>
    <row r="47" spans="1:12" ht="15" customHeight="1">
      <c r="A47" s="386" t="s">
        <v>541</v>
      </c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</row>
    <row r="48" spans="1:12" ht="30" customHeight="1">
      <c r="A48" s="257">
        <v>1</v>
      </c>
      <c r="B48" s="258">
        <v>33</v>
      </c>
      <c r="C48" s="259" t="s">
        <v>592</v>
      </c>
      <c r="D48" s="257" t="s">
        <v>374</v>
      </c>
      <c r="E48" s="261">
        <v>0.008597453703703703</v>
      </c>
      <c r="F48" s="262">
        <v>1</v>
      </c>
      <c r="G48" s="261">
        <v>0.008837615740740741</v>
      </c>
      <c r="H48" s="257">
        <v>1</v>
      </c>
      <c r="I48" s="263">
        <v>0.017435069444444444</v>
      </c>
      <c r="J48" s="256">
        <v>1</v>
      </c>
      <c r="K48" s="260"/>
      <c r="L48" s="257" t="s">
        <v>574</v>
      </c>
    </row>
    <row r="49" spans="1:12" ht="30" customHeight="1">
      <c r="A49" s="257">
        <v>2</v>
      </c>
      <c r="B49" s="258">
        <v>31</v>
      </c>
      <c r="C49" s="259" t="s">
        <v>593</v>
      </c>
      <c r="D49" s="257" t="s">
        <v>376</v>
      </c>
      <c r="E49" s="261">
        <v>0.008941203703703703</v>
      </c>
      <c r="F49" s="262">
        <v>2</v>
      </c>
      <c r="G49" s="261">
        <v>0.009273032407407407</v>
      </c>
      <c r="H49" s="257">
        <v>2</v>
      </c>
      <c r="I49" s="263">
        <v>0.018214236111111108</v>
      </c>
      <c r="J49" s="256">
        <v>2</v>
      </c>
      <c r="K49" s="260"/>
      <c r="L49" s="257" t="s">
        <v>594</v>
      </c>
    </row>
    <row r="50" spans="1:12" ht="30" customHeight="1">
      <c r="A50" s="257">
        <v>3</v>
      </c>
      <c r="B50" s="258">
        <v>38</v>
      </c>
      <c r="C50" s="259" t="s">
        <v>595</v>
      </c>
      <c r="D50" s="257" t="s">
        <v>374</v>
      </c>
      <c r="E50" s="261">
        <v>0.009460069444444445</v>
      </c>
      <c r="F50" s="262">
        <v>3</v>
      </c>
      <c r="G50" s="261">
        <v>0.00969675925925926</v>
      </c>
      <c r="H50" s="257">
        <v>3</v>
      </c>
      <c r="I50" s="263">
        <v>0.019156828703703704</v>
      </c>
      <c r="J50" s="256">
        <v>3</v>
      </c>
      <c r="K50" s="260"/>
      <c r="L50" s="257" t="s">
        <v>493</v>
      </c>
    </row>
    <row r="51" spans="1:12" ht="30" customHeight="1">
      <c r="A51" s="257">
        <v>4</v>
      </c>
      <c r="B51" s="258">
        <v>36</v>
      </c>
      <c r="C51" s="259" t="s">
        <v>487</v>
      </c>
      <c r="D51" s="257" t="s">
        <v>374</v>
      </c>
      <c r="E51" s="261">
        <v>0.009584837962962963</v>
      </c>
      <c r="F51" s="262">
        <v>4</v>
      </c>
      <c r="G51" s="261">
        <v>0.01022337962962963</v>
      </c>
      <c r="H51" s="257">
        <v>5</v>
      </c>
      <c r="I51" s="263">
        <v>0.019808217592592593</v>
      </c>
      <c r="J51" s="256">
        <v>4</v>
      </c>
      <c r="K51" s="260"/>
      <c r="L51" s="257" t="s">
        <v>493</v>
      </c>
    </row>
    <row r="52" spans="1:12" ht="30" customHeight="1">
      <c r="A52" s="257">
        <v>5</v>
      </c>
      <c r="B52" s="258">
        <v>32</v>
      </c>
      <c r="C52" s="259" t="s">
        <v>481</v>
      </c>
      <c r="D52" s="257" t="s">
        <v>374</v>
      </c>
      <c r="E52" s="261">
        <v>0.01023912037037037</v>
      </c>
      <c r="F52" s="262">
        <v>6</v>
      </c>
      <c r="G52" s="261">
        <v>0.010601041666666667</v>
      </c>
      <c r="H52" s="257">
        <v>7</v>
      </c>
      <c r="I52" s="263">
        <v>0.020840162037037036</v>
      </c>
      <c r="J52" s="256">
        <v>5</v>
      </c>
      <c r="K52" s="260"/>
      <c r="L52" s="257" t="s">
        <v>493</v>
      </c>
    </row>
    <row r="53" spans="1:12" ht="30" customHeight="1">
      <c r="A53" s="257">
        <v>6</v>
      </c>
      <c r="B53" s="258">
        <v>35</v>
      </c>
      <c r="C53" s="259" t="s">
        <v>596</v>
      </c>
      <c r="D53" s="257" t="s">
        <v>376</v>
      </c>
      <c r="E53" s="261">
        <v>0.009949189814814815</v>
      </c>
      <c r="F53" s="262">
        <v>5</v>
      </c>
      <c r="G53" s="261">
        <v>0.011049074074074074</v>
      </c>
      <c r="H53" s="257">
        <v>9</v>
      </c>
      <c r="I53" s="263">
        <v>0.02099826388888889</v>
      </c>
      <c r="J53" s="256">
        <v>6</v>
      </c>
      <c r="K53" s="260"/>
      <c r="L53" s="257" t="s">
        <v>386</v>
      </c>
    </row>
    <row r="54" spans="1:12" ht="30" customHeight="1">
      <c r="A54" s="257">
        <v>7</v>
      </c>
      <c r="B54" s="258">
        <v>39</v>
      </c>
      <c r="C54" s="259" t="s">
        <v>597</v>
      </c>
      <c r="D54" s="257" t="s">
        <v>376</v>
      </c>
      <c r="E54" s="261">
        <v>0.010798148148148147</v>
      </c>
      <c r="F54" s="262">
        <v>8</v>
      </c>
      <c r="G54" s="261">
        <v>0.01020763888888889</v>
      </c>
      <c r="H54" s="257">
        <v>4</v>
      </c>
      <c r="I54" s="263">
        <v>0.021005787037037038</v>
      </c>
      <c r="J54" s="256">
        <v>7</v>
      </c>
      <c r="K54" s="260"/>
      <c r="L54" s="257" t="s">
        <v>598</v>
      </c>
    </row>
    <row r="55" spans="1:12" ht="30" customHeight="1">
      <c r="A55" s="257">
        <v>8</v>
      </c>
      <c r="B55" s="258">
        <v>41</v>
      </c>
      <c r="C55" s="259" t="s">
        <v>599</v>
      </c>
      <c r="D55" s="257" t="s">
        <v>374</v>
      </c>
      <c r="E55" s="261">
        <v>0.01089363425925926</v>
      </c>
      <c r="F55" s="262">
        <v>9</v>
      </c>
      <c r="G55" s="261">
        <v>0.01058564814814815</v>
      </c>
      <c r="H55" s="257">
        <v>6</v>
      </c>
      <c r="I55" s="263">
        <v>0.02147928240740741</v>
      </c>
      <c r="J55" s="256">
        <v>8</v>
      </c>
      <c r="K55" s="260"/>
      <c r="L55" s="257" t="s">
        <v>383</v>
      </c>
    </row>
    <row r="56" spans="1:12" ht="30" customHeight="1">
      <c r="A56" s="257">
        <v>9</v>
      </c>
      <c r="B56" s="258">
        <v>37</v>
      </c>
      <c r="C56" s="259" t="s">
        <v>600</v>
      </c>
      <c r="D56" s="257" t="s">
        <v>505</v>
      </c>
      <c r="E56" s="261">
        <v>0.010526388888888889</v>
      </c>
      <c r="F56" s="262">
        <v>7</v>
      </c>
      <c r="G56" s="261">
        <v>0.011031018518518518</v>
      </c>
      <c r="H56" s="257">
        <v>8</v>
      </c>
      <c r="I56" s="263">
        <v>0.021557407407407407</v>
      </c>
      <c r="J56" s="256">
        <v>9</v>
      </c>
      <c r="K56" s="260"/>
      <c r="L56" s="257" t="s">
        <v>383</v>
      </c>
    </row>
    <row r="57" spans="1:12" ht="30" customHeight="1">
      <c r="A57" s="257">
        <v>10</v>
      </c>
      <c r="B57" s="258">
        <v>40</v>
      </c>
      <c r="C57" s="259" t="s">
        <v>601</v>
      </c>
      <c r="D57" s="257" t="s">
        <v>376</v>
      </c>
      <c r="E57" s="261">
        <v>0.011465393518518519</v>
      </c>
      <c r="F57" s="262">
        <v>10</v>
      </c>
      <c r="G57" s="261">
        <v>0.011723032407407406</v>
      </c>
      <c r="H57" s="257">
        <v>10</v>
      </c>
      <c r="I57" s="263">
        <v>0.023188425925925925</v>
      </c>
      <c r="J57" s="256">
        <v>10</v>
      </c>
      <c r="K57" s="260"/>
      <c r="L57" s="257" t="s">
        <v>383</v>
      </c>
    </row>
    <row r="58" spans="1:12" ht="30" customHeight="1">
      <c r="A58" s="257">
        <v>11</v>
      </c>
      <c r="B58" s="258">
        <v>43</v>
      </c>
      <c r="C58" s="259" t="s">
        <v>602</v>
      </c>
      <c r="D58" s="257" t="s">
        <v>374</v>
      </c>
      <c r="E58" s="261">
        <v>0.012685532407407408</v>
      </c>
      <c r="F58" s="262">
        <v>12</v>
      </c>
      <c r="G58" s="261">
        <v>0.014004282407407406</v>
      </c>
      <c r="H58" s="257">
        <v>11</v>
      </c>
      <c r="I58" s="263">
        <v>0.026689814814814812</v>
      </c>
      <c r="J58" s="256">
        <v>11</v>
      </c>
      <c r="K58" s="260"/>
      <c r="L58" s="257" t="s">
        <v>493</v>
      </c>
    </row>
    <row r="59" spans="1:12" ht="30" customHeight="1">
      <c r="A59" s="257">
        <v>12</v>
      </c>
      <c r="B59" s="258">
        <v>42</v>
      </c>
      <c r="C59" s="259" t="s">
        <v>603</v>
      </c>
      <c r="D59" s="257" t="s">
        <v>376</v>
      </c>
      <c r="E59" s="261">
        <v>0.012000578703703704</v>
      </c>
      <c r="F59" s="262">
        <v>11</v>
      </c>
      <c r="G59" s="261" t="s">
        <v>562</v>
      </c>
      <c r="H59" s="264"/>
      <c r="I59" s="263"/>
      <c r="J59" s="265"/>
      <c r="K59" s="260"/>
      <c r="L59" s="257" t="s">
        <v>383</v>
      </c>
    </row>
    <row r="60" spans="1:12" ht="30" customHeight="1">
      <c r="A60" s="257">
        <v>13</v>
      </c>
      <c r="B60" s="258">
        <v>34</v>
      </c>
      <c r="C60" s="259" t="s">
        <v>604</v>
      </c>
      <c r="D60" s="257" t="s">
        <v>374</v>
      </c>
      <c r="E60" s="261" t="s">
        <v>605</v>
      </c>
      <c r="F60" s="262"/>
      <c r="G60" s="261"/>
      <c r="H60" s="264"/>
      <c r="I60" s="263"/>
      <c r="J60" s="265"/>
      <c r="K60" s="260"/>
      <c r="L60" s="257" t="s">
        <v>493</v>
      </c>
    </row>
    <row r="61" spans="1:12" ht="15">
      <c r="A61" s="387"/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266"/>
    </row>
    <row r="62" spans="1:12" ht="15" customHeight="1">
      <c r="A62" s="385" t="s">
        <v>606</v>
      </c>
      <c r="B62" s="385"/>
      <c r="C62" s="385"/>
      <c r="D62" s="385"/>
      <c r="E62" s="385"/>
      <c r="F62" s="385"/>
      <c r="G62" s="385"/>
      <c r="H62" s="385"/>
      <c r="I62" s="385"/>
      <c r="J62" s="385"/>
      <c r="K62" s="385"/>
      <c r="L62" s="385"/>
    </row>
    <row r="63" spans="1:12" ht="15">
      <c r="A63" s="257" t="s">
        <v>519</v>
      </c>
      <c r="B63" s="258" t="s">
        <v>520</v>
      </c>
      <c r="C63" s="259" t="s">
        <v>521</v>
      </c>
      <c r="D63" s="257" t="s">
        <v>522</v>
      </c>
      <c r="E63" s="257" t="s">
        <v>523</v>
      </c>
      <c r="F63" s="257" t="s">
        <v>524</v>
      </c>
      <c r="G63" s="257" t="s">
        <v>525</v>
      </c>
      <c r="H63" s="257" t="s">
        <v>524</v>
      </c>
      <c r="I63" s="256" t="s">
        <v>526</v>
      </c>
      <c r="J63" s="256" t="s">
        <v>524</v>
      </c>
      <c r="K63" s="260" t="s">
        <v>527</v>
      </c>
      <c r="L63" s="257" t="s">
        <v>528</v>
      </c>
    </row>
    <row r="64" spans="1:12" ht="30" customHeight="1">
      <c r="A64" s="257">
        <v>1</v>
      </c>
      <c r="B64" s="258">
        <v>44</v>
      </c>
      <c r="C64" s="259" t="s">
        <v>395</v>
      </c>
      <c r="D64" s="257" t="s">
        <v>396</v>
      </c>
      <c r="E64" s="261">
        <v>0.004209143518518519</v>
      </c>
      <c r="F64" s="262">
        <v>1</v>
      </c>
      <c r="G64" s="261">
        <v>0.004520949074074074</v>
      </c>
      <c r="H64" s="257">
        <v>1</v>
      </c>
      <c r="I64" s="263">
        <v>0.008730092592592593</v>
      </c>
      <c r="J64" s="256">
        <v>1</v>
      </c>
      <c r="K64" s="260"/>
      <c r="L64" s="257" t="s">
        <v>529</v>
      </c>
    </row>
    <row r="65" spans="1:12" ht="30" customHeight="1">
      <c r="A65" s="257">
        <v>2</v>
      </c>
      <c r="B65" s="258">
        <v>45</v>
      </c>
      <c r="C65" s="259" t="s">
        <v>373</v>
      </c>
      <c r="D65" s="257" t="s">
        <v>374</v>
      </c>
      <c r="E65" s="261">
        <v>0.005433101851851852</v>
      </c>
      <c r="F65" s="262">
        <v>4</v>
      </c>
      <c r="G65" s="261">
        <v>0.005653819444444445</v>
      </c>
      <c r="H65" s="257">
        <v>3</v>
      </c>
      <c r="I65" s="263">
        <v>0.011086921296296296</v>
      </c>
      <c r="J65" s="256">
        <v>2</v>
      </c>
      <c r="K65" s="260"/>
      <c r="L65" s="257" t="s">
        <v>382</v>
      </c>
    </row>
    <row r="66" spans="1:12" ht="30" customHeight="1">
      <c r="A66" s="257">
        <v>3</v>
      </c>
      <c r="B66" s="258">
        <v>49</v>
      </c>
      <c r="C66" s="259" t="s">
        <v>375</v>
      </c>
      <c r="D66" s="257" t="s">
        <v>376</v>
      </c>
      <c r="E66" s="261">
        <v>0.005383680555555555</v>
      </c>
      <c r="F66" s="262">
        <v>3</v>
      </c>
      <c r="G66" s="261">
        <v>0.005887152777777777</v>
      </c>
      <c r="H66" s="257">
        <v>4</v>
      </c>
      <c r="I66" s="263">
        <v>0.01127083333333333</v>
      </c>
      <c r="J66" s="256">
        <v>3</v>
      </c>
      <c r="K66" s="260"/>
      <c r="L66" s="257" t="s">
        <v>383</v>
      </c>
    </row>
    <row r="67" spans="1:12" ht="30" customHeight="1">
      <c r="A67" s="257">
        <v>4</v>
      </c>
      <c r="B67" s="258">
        <v>46</v>
      </c>
      <c r="C67" s="259" t="s">
        <v>397</v>
      </c>
      <c r="D67" s="257" t="s">
        <v>398</v>
      </c>
      <c r="E67" s="261">
        <v>0.0053572916666666665</v>
      </c>
      <c r="F67" s="262">
        <v>2</v>
      </c>
      <c r="G67" s="261">
        <v>0.0059398148148148144</v>
      </c>
      <c r="H67" s="257">
        <v>5</v>
      </c>
      <c r="I67" s="263">
        <v>0.011297106481481481</v>
      </c>
      <c r="J67" s="256">
        <v>4</v>
      </c>
      <c r="K67" s="260"/>
      <c r="L67" s="257" t="s">
        <v>383</v>
      </c>
    </row>
    <row r="68" spans="1:12" ht="30" customHeight="1">
      <c r="A68" s="257">
        <v>5</v>
      </c>
      <c r="B68" s="258">
        <v>48</v>
      </c>
      <c r="C68" s="259" t="s">
        <v>399</v>
      </c>
      <c r="D68" s="257" t="s">
        <v>396</v>
      </c>
      <c r="E68" s="261">
        <v>0.00577974537037037</v>
      </c>
      <c r="F68" s="262">
        <v>5</v>
      </c>
      <c r="G68" s="261">
        <v>0.005579166666666667</v>
      </c>
      <c r="H68" s="257">
        <v>2</v>
      </c>
      <c r="I68" s="263">
        <v>0.011358912037037037</v>
      </c>
      <c r="J68" s="256">
        <v>5</v>
      </c>
      <c r="K68" s="260"/>
      <c r="L68" s="257" t="s">
        <v>530</v>
      </c>
    </row>
    <row r="69" spans="1:12" ht="30" customHeight="1">
      <c r="A69" s="257">
        <v>6</v>
      </c>
      <c r="B69" s="258">
        <v>47</v>
      </c>
      <c r="C69" s="259" t="s">
        <v>377</v>
      </c>
      <c r="D69" s="257" t="s">
        <v>374</v>
      </c>
      <c r="E69" s="261">
        <v>0.006234490740740741</v>
      </c>
      <c r="F69" s="262">
        <v>6</v>
      </c>
      <c r="G69" s="261">
        <v>0.006035416666666667</v>
      </c>
      <c r="H69" s="257">
        <v>6</v>
      </c>
      <c r="I69" s="263">
        <v>0.012269907407407408</v>
      </c>
      <c r="J69" s="256">
        <v>6</v>
      </c>
      <c r="K69" s="260"/>
      <c r="L69" s="257" t="s">
        <v>384</v>
      </c>
    </row>
    <row r="70" spans="1:12" ht="30" customHeight="1">
      <c r="A70" s="257">
        <v>7</v>
      </c>
      <c r="B70" s="258">
        <v>50</v>
      </c>
      <c r="C70" s="259" t="s">
        <v>378</v>
      </c>
      <c r="D70" s="257" t="s">
        <v>374</v>
      </c>
      <c r="E70" s="261">
        <v>0.007021990740740741</v>
      </c>
      <c r="F70" s="262">
        <v>7</v>
      </c>
      <c r="G70" s="261">
        <v>0.007078587962962963</v>
      </c>
      <c r="H70" s="257">
        <v>7</v>
      </c>
      <c r="I70" s="263">
        <v>0.014100578703703704</v>
      </c>
      <c r="J70" s="256">
        <v>7</v>
      </c>
      <c r="K70" s="260"/>
      <c r="L70" s="257" t="s">
        <v>385</v>
      </c>
    </row>
    <row r="71" spans="1:12" ht="30" customHeight="1">
      <c r="A71" s="257">
        <v>8</v>
      </c>
      <c r="B71" s="258">
        <v>53</v>
      </c>
      <c r="C71" s="259" t="s">
        <v>379</v>
      </c>
      <c r="D71" s="257" t="s">
        <v>376</v>
      </c>
      <c r="E71" s="261">
        <v>0.007460879629629629</v>
      </c>
      <c r="F71" s="262">
        <v>9</v>
      </c>
      <c r="G71" s="261">
        <v>0.007843055555555556</v>
      </c>
      <c r="H71" s="257">
        <v>8</v>
      </c>
      <c r="I71" s="263">
        <v>0.015303935185185184</v>
      </c>
      <c r="J71" s="256">
        <v>8</v>
      </c>
      <c r="K71" s="260"/>
      <c r="L71" s="257" t="s">
        <v>386</v>
      </c>
    </row>
    <row r="72" spans="1:12" ht="30" customHeight="1">
      <c r="A72" s="257">
        <v>9</v>
      </c>
      <c r="B72" s="258">
        <v>51</v>
      </c>
      <c r="C72" s="259" t="s">
        <v>380</v>
      </c>
      <c r="D72" s="257" t="s">
        <v>376</v>
      </c>
      <c r="E72" s="261">
        <v>0.0072481481481481485</v>
      </c>
      <c r="F72" s="262">
        <v>8</v>
      </c>
      <c r="G72" s="261">
        <v>0.009380092592592593</v>
      </c>
      <c r="H72" s="257">
        <v>9</v>
      </c>
      <c r="I72" s="263">
        <v>0.016628240740740742</v>
      </c>
      <c r="J72" s="256">
        <v>9</v>
      </c>
      <c r="K72" s="260"/>
      <c r="L72" s="257" t="s">
        <v>383</v>
      </c>
    </row>
    <row r="73" spans="1:12" ht="30" customHeight="1">
      <c r="A73" s="257">
        <v>10</v>
      </c>
      <c r="B73" s="258">
        <v>52</v>
      </c>
      <c r="C73" s="259" t="s">
        <v>381</v>
      </c>
      <c r="D73" s="257" t="s">
        <v>376</v>
      </c>
      <c r="E73" s="261">
        <v>0.009168287037037037</v>
      </c>
      <c r="F73" s="262">
        <v>10</v>
      </c>
      <c r="G73" s="261">
        <v>0.01576574074074074</v>
      </c>
      <c r="H73" s="257">
        <v>10</v>
      </c>
      <c r="I73" s="263">
        <v>0.024934027777777777</v>
      </c>
      <c r="J73" s="256">
        <v>10</v>
      </c>
      <c r="K73" s="260"/>
      <c r="L73" s="257" t="s">
        <v>387</v>
      </c>
    </row>
    <row r="75" spans="1:12" ht="15">
      <c r="A75" s="385" t="s">
        <v>607</v>
      </c>
      <c r="B75" s="385"/>
      <c r="C75" s="385"/>
      <c r="D75" s="385"/>
      <c r="E75" s="385"/>
      <c r="F75" s="385"/>
      <c r="G75" s="385"/>
      <c r="H75" s="385"/>
      <c r="I75" s="385"/>
      <c r="J75" s="385"/>
      <c r="K75" s="385"/>
      <c r="L75" s="385"/>
    </row>
    <row r="76" spans="1:12" ht="15">
      <c r="A76" s="257" t="s">
        <v>519</v>
      </c>
      <c r="B76" s="258" t="s">
        <v>520</v>
      </c>
      <c r="C76" s="259" t="s">
        <v>521</v>
      </c>
      <c r="D76" s="257" t="s">
        <v>522</v>
      </c>
      <c r="E76" s="257" t="s">
        <v>523</v>
      </c>
      <c r="F76" s="257" t="s">
        <v>524</v>
      </c>
      <c r="G76" s="257" t="s">
        <v>525</v>
      </c>
      <c r="H76" s="257" t="s">
        <v>524</v>
      </c>
      <c r="I76" s="256" t="s">
        <v>526</v>
      </c>
      <c r="J76" s="256" t="s">
        <v>524</v>
      </c>
      <c r="K76" s="260" t="s">
        <v>527</v>
      </c>
      <c r="L76" s="257" t="s">
        <v>528</v>
      </c>
    </row>
    <row r="77" spans="1:12" ht="30" customHeight="1">
      <c r="A77" s="257">
        <v>1</v>
      </c>
      <c r="B77" s="258">
        <v>55</v>
      </c>
      <c r="C77" s="259" t="s">
        <v>404</v>
      </c>
      <c r="D77" s="257" t="s">
        <v>374</v>
      </c>
      <c r="E77" s="261">
        <v>0.006455902777777778</v>
      </c>
      <c r="F77" s="257">
        <v>1</v>
      </c>
      <c r="G77" s="261">
        <v>0.00643912037037037</v>
      </c>
      <c r="H77" s="257">
        <v>1</v>
      </c>
      <c r="I77" s="263">
        <v>0.012895023148148149</v>
      </c>
      <c r="J77" s="256">
        <v>1</v>
      </c>
      <c r="K77" s="260"/>
      <c r="L77" s="257" t="s">
        <v>410</v>
      </c>
    </row>
    <row r="78" spans="1:12" ht="30" customHeight="1">
      <c r="A78" s="257">
        <v>3</v>
      </c>
      <c r="B78" s="258">
        <v>57</v>
      </c>
      <c r="C78" s="259" t="s">
        <v>405</v>
      </c>
      <c r="D78" s="257" t="s">
        <v>376</v>
      </c>
      <c r="E78" s="261">
        <v>0.007493402777777777</v>
      </c>
      <c r="F78" s="257">
        <v>3</v>
      </c>
      <c r="G78" s="261">
        <v>0.007607523148148148</v>
      </c>
      <c r="H78" s="257">
        <v>3</v>
      </c>
      <c r="I78" s="263">
        <v>0.015100925925925924</v>
      </c>
      <c r="J78" s="256">
        <v>2</v>
      </c>
      <c r="K78" s="260"/>
      <c r="L78" s="257" t="s">
        <v>385</v>
      </c>
    </row>
    <row r="79" spans="1:12" ht="30" customHeight="1">
      <c r="A79" s="257">
        <v>4</v>
      </c>
      <c r="B79" s="258">
        <v>54</v>
      </c>
      <c r="C79" s="259" t="s">
        <v>532</v>
      </c>
      <c r="D79" s="257" t="s">
        <v>374</v>
      </c>
      <c r="E79" s="261">
        <v>0.007162615740740741</v>
      </c>
      <c r="F79" s="257">
        <v>2</v>
      </c>
      <c r="G79" s="261">
        <v>0.008248611111111111</v>
      </c>
      <c r="H79" s="257">
        <v>2</v>
      </c>
      <c r="I79" s="263">
        <v>0.015411226851851853</v>
      </c>
      <c r="J79" s="256">
        <v>3</v>
      </c>
      <c r="K79" s="260"/>
      <c r="L79" s="257" t="s">
        <v>533</v>
      </c>
    </row>
    <row r="80" spans="1:12" ht="30" customHeight="1">
      <c r="A80" s="257">
        <v>2</v>
      </c>
      <c r="B80" s="258">
        <v>56</v>
      </c>
      <c r="C80" s="259" t="s">
        <v>406</v>
      </c>
      <c r="D80" s="257" t="s">
        <v>374</v>
      </c>
      <c r="E80" s="261">
        <v>0.008253472222222223</v>
      </c>
      <c r="F80" s="257">
        <v>4</v>
      </c>
      <c r="G80" s="261">
        <v>0.007676157407407407</v>
      </c>
      <c r="H80" s="257">
        <v>4</v>
      </c>
      <c r="I80" s="263">
        <v>0.01592962962962963</v>
      </c>
      <c r="J80" s="256">
        <v>4</v>
      </c>
      <c r="K80" s="260"/>
      <c r="L80" s="257" t="s">
        <v>383</v>
      </c>
    </row>
    <row r="81" spans="1:12" ht="30" customHeight="1">
      <c r="A81" s="257">
        <v>5</v>
      </c>
      <c r="B81" s="258">
        <v>60</v>
      </c>
      <c r="C81" s="259" t="s">
        <v>407</v>
      </c>
      <c r="D81" s="257" t="s">
        <v>376</v>
      </c>
      <c r="E81" s="261">
        <v>0.008852430555555556</v>
      </c>
      <c r="F81" s="257">
        <v>5</v>
      </c>
      <c r="G81" s="261">
        <v>0.008550347222222221</v>
      </c>
      <c r="H81" s="257">
        <v>5</v>
      </c>
      <c r="I81" s="263">
        <v>0.017402777777777777</v>
      </c>
      <c r="J81" s="256">
        <v>5</v>
      </c>
      <c r="K81" s="260"/>
      <c r="L81" s="257" t="s">
        <v>411</v>
      </c>
    </row>
    <row r="82" spans="1:12" ht="30" customHeight="1">
      <c r="A82" s="257">
        <v>6</v>
      </c>
      <c r="B82" s="258">
        <v>58</v>
      </c>
      <c r="C82" s="259" t="s">
        <v>408</v>
      </c>
      <c r="D82" s="257" t="s">
        <v>376</v>
      </c>
      <c r="E82" s="261">
        <v>0.010586689814814816</v>
      </c>
      <c r="F82" s="257">
        <v>6</v>
      </c>
      <c r="G82" s="261">
        <v>0.011569907407407409</v>
      </c>
      <c r="H82" s="257">
        <v>6</v>
      </c>
      <c r="I82" s="263">
        <v>0.022156597222222227</v>
      </c>
      <c r="J82" s="256">
        <v>6</v>
      </c>
      <c r="K82" s="260"/>
      <c r="L82" s="257" t="s">
        <v>412</v>
      </c>
    </row>
    <row r="83" spans="1:12" ht="30" customHeight="1">
      <c r="A83" s="257">
        <v>7</v>
      </c>
      <c r="B83" s="258">
        <v>59</v>
      </c>
      <c r="C83" s="259" t="s">
        <v>409</v>
      </c>
      <c r="D83" s="257" t="s">
        <v>376</v>
      </c>
      <c r="E83" s="261" t="s">
        <v>531</v>
      </c>
      <c r="F83" s="257"/>
      <c r="G83" s="264"/>
      <c r="H83" s="264"/>
      <c r="I83" s="263"/>
      <c r="J83" s="265"/>
      <c r="K83" s="260"/>
      <c r="L83" s="257" t="s">
        <v>383</v>
      </c>
    </row>
    <row r="84" spans="1:12" ht="15">
      <c r="A84" s="387"/>
      <c r="B84" s="387"/>
      <c r="C84" s="387"/>
      <c r="D84" s="387"/>
      <c r="E84" s="387"/>
      <c r="F84" s="387"/>
      <c r="G84" s="387"/>
      <c r="H84" s="387"/>
      <c r="I84" s="387"/>
      <c r="J84" s="387"/>
      <c r="K84" s="387"/>
      <c r="L84" s="266"/>
    </row>
    <row r="85" spans="1:12" ht="15">
      <c r="A85" s="385" t="s">
        <v>608</v>
      </c>
      <c r="B85" s="385"/>
      <c r="C85" s="385"/>
      <c r="D85" s="385"/>
      <c r="E85" s="385"/>
      <c r="F85" s="385"/>
      <c r="G85" s="385"/>
      <c r="H85" s="385"/>
      <c r="I85" s="385"/>
      <c r="J85" s="385"/>
      <c r="K85" s="385"/>
      <c r="L85" s="385"/>
    </row>
    <row r="86" spans="1:12" ht="15">
      <c r="A86" s="257" t="s">
        <v>519</v>
      </c>
      <c r="B86" s="258" t="s">
        <v>520</v>
      </c>
      <c r="C86" s="259" t="s">
        <v>521</v>
      </c>
      <c r="D86" s="257" t="s">
        <v>522</v>
      </c>
      <c r="E86" s="257" t="s">
        <v>523</v>
      </c>
      <c r="F86" s="257" t="s">
        <v>524</v>
      </c>
      <c r="G86" s="257" t="s">
        <v>525</v>
      </c>
      <c r="H86" s="257" t="s">
        <v>524</v>
      </c>
      <c r="I86" s="256" t="s">
        <v>526</v>
      </c>
      <c r="J86" s="256" t="s">
        <v>524</v>
      </c>
      <c r="K86" s="260" t="s">
        <v>527</v>
      </c>
      <c r="L86" s="257" t="s">
        <v>528</v>
      </c>
    </row>
    <row r="87" spans="1:12" ht="30" customHeight="1">
      <c r="A87" s="257">
        <v>1</v>
      </c>
      <c r="B87" s="258">
        <v>62</v>
      </c>
      <c r="C87" s="259" t="s">
        <v>431</v>
      </c>
      <c r="D87" s="257" t="s">
        <v>396</v>
      </c>
      <c r="E87" s="261">
        <v>0.005541087962962963</v>
      </c>
      <c r="F87" s="257">
        <v>1</v>
      </c>
      <c r="G87" s="261">
        <v>0.005119212962962963</v>
      </c>
      <c r="H87" s="257">
        <v>1</v>
      </c>
      <c r="I87" s="263">
        <v>0.010660300925925927</v>
      </c>
      <c r="J87" s="256">
        <v>1</v>
      </c>
      <c r="K87" s="260"/>
      <c r="L87" s="257" t="s">
        <v>454</v>
      </c>
    </row>
    <row r="88" spans="1:12" ht="30" customHeight="1">
      <c r="A88" s="257">
        <v>2</v>
      </c>
      <c r="B88" s="258">
        <v>66</v>
      </c>
      <c r="C88" s="259" t="s">
        <v>419</v>
      </c>
      <c r="D88" s="257" t="s">
        <v>374</v>
      </c>
      <c r="E88" s="261">
        <v>0.005914699074074073</v>
      </c>
      <c r="F88" s="257">
        <v>3</v>
      </c>
      <c r="G88" s="261">
        <v>0.005984606481481482</v>
      </c>
      <c r="H88" s="257">
        <v>3</v>
      </c>
      <c r="I88" s="263">
        <v>0.011899305555555555</v>
      </c>
      <c r="J88" s="256">
        <v>2</v>
      </c>
      <c r="K88" s="260"/>
      <c r="L88" s="257" t="s">
        <v>424</v>
      </c>
    </row>
    <row r="89" spans="1:12" ht="30" customHeight="1">
      <c r="A89" s="257">
        <v>3</v>
      </c>
      <c r="B89" s="258">
        <v>61</v>
      </c>
      <c r="C89" s="259" t="s">
        <v>432</v>
      </c>
      <c r="D89" s="257" t="s">
        <v>396</v>
      </c>
      <c r="E89" s="261">
        <v>0.007234722222222222</v>
      </c>
      <c r="F89" s="257">
        <v>5</v>
      </c>
      <c r="G89" s="261">
        <v>0.005179050925925926</v>
      </c>
      <c r="H89" s="257">
        <v>2</v>
      </c>
      <c r="I89" s="263">
        <v>0.01241377314814815</v>
      </c>
      <c r="J89" s="256">
        <v>3</v>
      </c>
      <c r="K89" s="260"/>
      <c r="L89" s="257" t="s">
        <v>535</v>
      </c>
    </row>
    <row r="90" spans="1:12" ht="30" customHeight="1">
      <c r="A90" s="257">
        <v>4</v>
      </c>
      <c r="B90" s="258">
        <v>65</v>
      </c>
      <c r="C90" s="259" t="s">
        <v>420</v>
      </c>
      <c r="D90" s="257" t="s">
        <v>374</v>
      </c>
      <c r="E90" s="261">
        <v>0.005812615740740741</v>
      </c>
      <c r="F90" s="257">
        <v>2</v>
      </c>
      <c r="G90" s="261">
        <v>0.0067516203703703705</v>
      </c>
      <c r="H90" s="257">
        <v>4</v>
      </c>
      <c r="I90" s="263">
        <v>0.012564236111111111</v>
      </c>
      <c r="J90" s="256">
        <v>4</v>
      </c>
      <c r="K90" s="260"/>
      <c r="L90" s="257" t="s">
        <v>425</v>
      </c>
    </row>
    <row r="91" spans="1:12" ht="30" customHeight="1">
      <c r="A91" s="257">
        <v>5</v>
      </c>
      <c r="B91" s="258">
        <v>64</v>
      </c>
      <c r="C91" s="259" t="s">
        <v>421</v>
      </c>
      <c r="D91" s="257" t="s">
        <v>374</v>
      </c>
      <c r="E91" s="261">
        <v>0.006693749999999999</v>
      </c>
      <c r="F91" s="257">
        <v>4</v>
      </c>
      <c r="G91" s="261">
        <v>0.007027662037037037</v>
      </c>
      <c r="H91" s="257">
        <v>6</v>
      </c>
      <c r="I91" s="263">
        <v>0.013721412037037035</v>
      </c>
      <c r="J91" s="256">
        <v>5</v>
      </c>
      <c r="K91" s="267" t="s">
        <v>534</v>
      </c>
      <c r="L91" s="257" t="s">
        <v>385</v>
      </c>
    </row>
    <row r="92" spans="1:12" ht="30" customHeight="1">
      <c r="A92" s="257">
        <v>6</v>
      </c>
      <c r="B92" s="258">
        <v>63</v>
      </c>
      <c r="C92" s="259" t="s">
        <v>422</v>
      </c>
      <c r="D92" s="257" t="s">
        <v>374</v>
      </c>
      <c r="E92" s="261">
        <v>0.00810763888888889</v>
      </c>
      <c r="F92" s="257">
        <v>6</v>
      </c>
      <c r="G92" s="261">
        <v>0.006947685185185185</v>
      </c>
      <c r="H92" s="257">
        <v>5</v>
      </c>
      <c r="I92" s="263">
        <v>0.015055324074074075</v>
      </c>
      <c r="J92" s="256">
        <v>6</v>
      </c>
      <c r="K92" s="260"/>
      <c r="L92" s="257" t="s">
        <v>410</v>
      </c>
    </row>
    <row r="93" spans="1:12" ht="30" customHeight="1">
      <c r="A93" s="257">
        <v>7</v>
      </c>
      <c r="B93" s="258">
        <v>67</v>
      </c>
      <c r="C93" s="259" t="s">
        <v>423</v>
      </c>
      <c r="D93" s="257" t="s">
        <v>376</v>
      </c>
      <c r="E93" s="261">
        <v>0.009091782407407408</v>
      </c>
      <c r="F93" s="257">
        <v>7</v>
      </c>
      <c r="G93" s="261">
        <v>0.00891712962962963</v>
      </c>
      <c r="H93" s="257">
        <v>7</v>
      </c>
      <c r="I93" s="263">
        <v>0.01800891203703704</v>
      </c>
      <c r="J93" s="256">
        <v>7</v>
      </c>
      <c r="K93" s="260"/>
      <c r="L93" s="257" t="s">
        <v>426</v>
      </c>
    </row>
    <row r="95" spans="1:12" ht="15.75" customHeight="1">
      <c r="A95" s="385" t="s">
        <v>609</v>
      </c>
      <c r="B95" s="385"/>
      <c r="C95" s="385"/>
      <c r="D95" s="385"/>
      <c r="E95" s="385"/>
      <c r="F95" s="385"/>
      <c r="G95" s="385"/>
      <c r="H95" s="385"/>
      <c r="I95" s="385"/>
      <c r="J95" s="385"/>
      <c r="K95" s="385"/>
      <c r="L95" s="385"/>
    </row>
    <row r="96" spans="1:12" ht="15">
      <c r="A96" s="257" t="s">
        <v>519</v>
      </c>
      <c r="B96" s="258" t="s">
        <v>520</v>
      </c>
      <c r="C96" s="259" t="s">
        <v>521</v>
      </c>
      <c r="D96" s="257" t="s">
        <v>522</v>
      </c>
      <c r="E96" s="257" t="s">
        <v>523</v>
      </c>
      <c r="F96" s="257" t="s">
        <v>524</v>
      </c>
      <c r="G96" s="257" t="s">
        <v>525</v>
      </c>
      <c r="H96" s="257" t="s">
        <v>524</v>
      </c>
      <c r="I96" s="256" t="s">
        <v>526</v>
      </c>
      <c r="J96" s="256" t="s">
        <v>524</v>
      </c>
      <c r="K96" s="260" t="s">
        <v>527</v>
      </c>
      <c r="L96" s="257" t="s">
        <v>528</v>
      </c>
    </row>
    <row r="97" spans="1:12" ht="30" customHeight="1">
      <c r="A97" s="257">
        <v>1</v>
      </c>
      <c r="B97" s="258">
        <v>68</v>
      </c>
      <c r="C97" s="259" t="s">
        <v>434</v>
      </c>
      <c r="D97" s="257" t="s">
        <v>374</v>
      </c>
      <c r="E97" s="261">
        <v>0.006345601851851851</v>
      </c>
      <c r="F97" s="257">
        <v>1</v>
      </c>
      <c r="G97" s="261">
        <v>0.007058912037037037</v>
      </c>
      <c r="H97" s="257">
        <v>1</v>
      </c>
      <c r="I97" s="263">
        <v>0.01340451388888889</v>
      </c>
      <c r="J97" s="256">
        <v>1</v>
      </c>
      <c r="K97" s="260"/>
      <c r="L97" s="257" t="s">
        <v>453</v>
      </c>
    </row>
    <row r="98" spans="1:12" ht="30" customHeight="1">
      <c r="A98" s="257">
        <v>2</v>
      </c>
      <c r="B98" s="258">
        <v>70</v>
      </c>
      <c r="C98" s="259" t="s">
        <v>435</v>
      </c>
      <c r="D98" s="257" t="s">
        <v>374</v>
      </c>
      <c r="E98" s="261">
        <v>0.006786921296296297</v>
      </c>
      <c r="F98" s="257">
        <v>2</v>
      </c>
      <c r="G98" s="261">
        <v>0.008209953703703704</v>
      </c>
      <c r="H98" s="257">
        <v>3</v>
      </c>
      <c r="I98" s="263">
        <v>0.014996875</v>
      </c>
      <c r="J98" s="256">
        <v>2</v>
      </c>
      <c r="K98" s="267" t="s">
        <v>536</v>
      </c>
      <c r="L98" s="257" t="s">
        <v>455</v>
      </c>
    </row>
    <row r="99" spans="1:12" ht="30" customHeight="1">
      <c r="A99" s="257">
        <v>3</v>
      </c>
      <c r="B99" s="258">
        <v>71</v>
      </c>
      <c r="C99" s="259" t="s">
        <v>436</v>
      </c>
      <c r="D99" s="257" t="s">
        <v>374</v>
      </c>
      <c r="E99" s="261">
        <v>0.007176157407407406</v>
      </c>
      <c r="F99" s="257">
        <v>3</v>
      </c>
      <c r="G99" s="261">
        <v>0.008136805555555555</v>
      </c>
      <c r="H99" s="257">
        <v>2</v>
      </c>
      <c r="I99" s="263">
        <v>0.015312962962962962</v>
      </c>
      <c r="J99" s="256">
        <v>3</v>
      </c>
      <c r="K99" s="260"/>
      <c r="L99" s="257" t="s">
        <v>383</v>
      </c>
    </row>
    <row r="100" spans="1:12" ht="30" customHeight="1">
      <c r="A100" s="257">
        <v>4</v>
      </c>
      <c r="B100" s="258">
        <v>69</v>
      </c>
      <c r="C100" s="259" t="s">
        <v>537</v>
      </c>
      <c r="D100" s="257" t="s">
        <v>374</v>
      </c>
      <c r="E100" s="261" t="s">
        <v>531</v>
      </c>
      <c r="F100" s="264"/>
      <c r="G100" s="261"/>
      <c r="H100" s="264"/>
      <c r="I100" s="263"/>
      <c r="J100" s="265"/>
      <c r="K100" s="260"/>
      <c r="L100" s="257" t="s">
        <v>453</v>
      </c>
    </row>
    <row r="102" spans="1:12" ht="15.75" customHeight="1">
      <c r="A102" s="385" t="s">
        <v>610</v>
      </c>
      <c r="B102" s="385"/>
      <c r="C102" s="385"/>
      <c r="D102" s="385"/>
      <c r="E102" s="385"/>
      <c r="F102" s="385"/>
      <c r="G102" s="385"/>
      <c r="H102" s="385"/>
      <c r="I102" s="385"/>
      <c r="J102" s="385"/>
      <c r="K102" s="385"/>
      <c r="L102" s="385"/>
    </row>
    <row r="103" spans="1:12" ht="15">
      <c r="A103" s="257" t="s">
        <v>519</v>
      </c>
      <c r="B103" s="258" t="s">
        <v>520</v>
      </c>
      <c r="C103" s="259" t="s">
        <v>521</v>
      </c>
      <c r="D103" s="257" t="s">
        <v>522</v>
      </c>
      <c r="E103" s="257" t="s">
        <v>523</v>
      </c>
      <c r="F103" s="257" t="s">
        <v>524</v>
      </c>
      <c r="G103" s="257" t="s">
        <v>525</v>
      </c>
      <c r="H103" s="257" t="s">
        <v>524</v>
      </c>
      <c r="I103" s="256" t="s">
        <v>526</v>
      </c>
      <c r="J103" s="256" t="s">
        <v>524</v>
      </c>
      <c r="K103" s="260" t="s">
        <v>527</v>
      </c>
      <c r="L103" s="257" t="s">
        <v>528</v>
      </c>
    </row>
    <row r="104" spans="1:12" ht="15">
      <c r="A104" s="386" t="s">
        <v>538</v>
      </c>
      <c r="B104" s="386"/>
      <c r="C104" s="386"/>
      <c r="D104" s="386"/>
      <c r="E104" s="386"/>
      <c r="F104" s="386"/>
      <c r="G104" s="386"/>
      <c r="H104" s="386"/>
      <c r="I104" s="386"/>
      <c r="J104" s="386"/>
      <c r="K104" s="386"/>
      <c r="L104" s="386"/>
    </row>
    <row r="105" spans="1:12" ht="30" customHeight="1">
      <c r="A105" s="257">
        <v>1</v>
      </c>
      <c r="B105" s="258">
        <v>80</v>
      </c>
      <c r="C105" s="259" t="s">
        <v>467</v>
      </c>
      <c r="D105" s="257" t="s">
        <v>396</v>
      </c>
      <c r="E105" s="261">
        <v>0.004228819444444445</v>
      </c>
      <c r="F105" s="257">
        <v>1</v>
      </c>
      <c r="G105" s="261">
        <v>0.004135185185185185</v>
      </c>
      <c r="H105" s="257">
        <v>1</v>
      </c>
      <c r="I105" s="263">
        <v>0.008364004629629631</v>
      </c>
      <c r="J105" s="256">
        <v>1</v>
      </c>
      <c r="K105" s="260"/>
      <c r="L105" s="257" t="s">
        <v>471</v>
      </c>
    </row>
    <row r="106" spans="1:12" ht="30" customHeight="1">
      <c r="A106" s="257">
        <v>2</v>
      </c>
      <c r="B106" s="258">
        <v>83</v>
      </c>
      <c r="C106" s="259" t="s">
        <v>468</v>
      </c>
      <c r="D106" s="257" t="s">
        <v>396</v>
      </c>
      <c r="E106" s="261">
        <v>0.004455208333333333</v>
      </c>
      <c r="F106" s="257">
        <v>2</v>
      </c>
      <c r="G106" s="261">
        <v>0.0042974537037037035</v>
      </c>
      <c r="H106" s="257">
        <v>2</v>
      </c>
      <c r="I106" s="263">
        <v>0.008752662037037036</v>
      </c>
      <c r="J106" s="256">
        <v>2</v>
      </c>
      <c r="K106" s="260"/>
      <c r="L106" s="257" t="s">
        <v>472</v>
      </c>
    </row>
    <row r="107" spans="1:12" ht="30" customHeight="1">
      <c r="A107" s="257">
        <v>3</v>
      </c>
      <c r="B107" s="258">
        <v>73</v>
      </c>
      <c r="C107" s="259" t="s">
        <v>469</v>
      </c>
      <c r="D107" s="257" t="s">
        <v>396</v>
      </c>
      <c r="E107" s="261">
        <v>0.004461342592592592</v>
      </c>
      <c r="F107" s="257">
        <v>3</v>
      </c>
      <c r="G107" s="261">
        <v>0.0044711805555555555</v>
      </c>
      <c r="H107" s="257">
        <v>3</v>
      </c>
      <c r="I107" s="263">
        <v>0.008932523148148148</v>
      </c>
      <c r="J107" s="256">
        <v>3</v>
      </c>
      <c r="K107" s="260"/>
      <c r="L107" s="257" t="s">
        <v>410</v>
      </c>
    </row>
    <row r="108" spans="1:12" ht="30" customHeight="1">
      <c r="A108" s="257">
        <v>4</v>
      </c>
      <c r="B108" s="258">
        <v>79</v>
      </c>
      <c r="C108" s="259" t="s">
        <v>434</v>
      </c>
      <c r="D108" s="257" t="s">
        <v>374</v>
      </c>
      <c r="E108" s="261">
        <v>0.004476041666666667</v>
      </c>
      <c r="F108" s="257">
        <v>4</v>
      </c>
      <c r="G108" s="261">
        <v>0.004502893518518519</v>
      </c>
      <c r="H108" s="257">
        <v>4</v>
      </c>
      <c r="I108" s="263">
        <v>0.008978935185185187</v>
      </c>
      <c r="J108" s="256">
        <v>4</v>
      </c>
      <c r="K108" s="260"/>
      <c r="L108" s="257" t="s">
        <v>453</v>
      </c>
    </row>
    <row r="109" spans="1:12" ht="30" customHeight="1">
      <c r="A109" s="257">
        <v>5</v>
      </c>
      <c r="B109" s="258">
        <v>72</v>
      </c>
      <c r="C109" s="259" t="s">
        <v>440</v>
      </c>
      <c r="D109" s="257" t="s">
        <v>374</v>
      </c>
      <c r="E109" s="261">
        <v>0.00465162037037037</v>
      </c>
      <c r="F109" s="257">
        <v>5</v>
      </c>
      <c r="G109" s="261">
        <v>0.004918518518518518</v>
      </c>
      <c r="H109" s="257">
        <v>6</v>
      </c>
      <c r="I109" s="263">
        <v>0.009570138888888888</v>
      </c>
      <c r="J109" s="256">
        <v>5</v>
      </c>
      <c r="K109" s="260"/>
      <c r="L109" s="257" t="s">
        <v>453</v>
      </c>
    </row>
    <row r="110" spans="1:12" ht="30" customHeight="1">
      <c r="A110" s="257">
        <v>6</v>
      </c>
      <c r="B110" s="258">
        <v>77</v>
      </c>
      <c r="C110" s="259" t="s">
        <v>373</v>
      </c>
      <c r="D110" s="257" t="s">
        <v>374</v>
      </c>
      <c r="E110" s="261">
        <v>0.004830555555555555</v>
      </c>
      <c r="F110" s="257">
        <v>6</v>
      </c>
      <c r="G110" s="261">
        <v>0.004965046296296296</v>
      </c>
      <c r="H110" s="257">
        <v>7</v>
      </c>
      <c r="I110" s="263">
        <v>0.00979560185185185</v>
      </c>
      <c r="J110" s="256">
        <v>6</v>
      </c>
      <c r="K110" s="260"/>
      <c r="L110" s="257" t="s">
        <v>382</v>
      </c>
    </row>
    <row r="111" spans="1:12" ht="30" customHeight="1">
      <c r="A111" s="257">
        <v>7</v>
      </c>
      <c r="B111" s="258">
        <v>74</v>
      </c>
      <c r="C111" s="259" t="s">
        <v>441</v>
      </c>
      <c r="D111" s="257" t="s">
        <v>374</v>
      </c>
      <c r="E111" s="261">
        <v>0.005424537037037037</v>
      </c>
      <c r="F111" s="257">
        <v>11</v>
      </c>
      <c r="G111" s="261">
        <v>0.004529976851851852</v>
      </c>
      <c r="H111" s="257">
        <v>5</v>
      </c>
      <c r="I111" s="263">
        <v>0.009954513888888888</v>
      </c>
      <c r="J111" s="256">
        <v>7</v>
      </c>
      <c r="K111" s="260"/>
      <c r="L111" s="257" t="s">
        <v>410</v>
      </c>
    </row>
    <row r="112" spans="1:12" ht="30" customHeight="1">
      <c r="A112" s="257">
        <v>8</v>
      </c>
      <c r="B112" s="258">
        <v>91</v>
      </c>
      <c r="C112" s="259" t="s">
        <v>442</v>
      </c>
      <c r="D112" s="257" t="s">
        <v>374</v>
      </c>
      <c r="E112" s="261">
        <v>0.004994675925925926</v>
      </c>
      <c r="F112" s="257">
        <v>7</v>
      </c>
      <c r="G112" s="261">
        <v>0.005181944444444445</v>
      </c>
      <c r="H112" s="257">
        <v>8</v>
      </c>
      <c r="I112" s="263">
        <v>0.01017662037037037</v>
      </c>
      <c r="J112" s="256">
        <v>8</v>
      </c>
      <c r="K112" s="260"/>
      <c r="L112" s="257" t="s">
        <v>454</v>
      </c>
    </row>
    <row r="113" spans="1:12" ht="30" customHeight="1">
      <c r="A113" s="257">
        <v>9</v>
      </c>
      <c r="B113" s="258">
        <v>85</v>
      </c>
      <c r="C113" s="259" t="s">
        <v>443</v>
      </c>
      <c r="D113" s="257" t="s">
        <v>374</v>
      </c>
      <c r="E113" s="261">
        <v>0.00536412037037037</v>
      </c>
      <c r="F113" s="257">
        <v>10</v>
      </c>
      <c r="G113" s="261">
        <v>0.005270023148148149</v>
      </c>
      <c r="H113" s="257">
        <v>9</v>
      </c>
      <c r="I113" s="263">
        <v>0.010634143518518518</v>
      </c>
      <c r="J113" s="256">
        <v>9</v>
      </c>
      <c r="K113" s="260"/>
      <c r="L113" s="257" t="s">
        <v>455</v>
      </c>
    </row>
    <row r="114" spans="1:12" ht="30" customHeight="1">
      <c r="A114" s="257">
        <v>10</v>
      </c>
      <c r="B114" s="258">
        <v>88</v>
      </c>
      <c r="C114" s="259" t="s">
        <v>444</v>
      </c>
      <c r="D114" s="257" t="s">
        <v>374</v>
      </c>
      <c r="E114" s="261">
        <v>0.005263078703703704</v>
      </c>
      <c r="F114" s="257">
        <v>9</v>
      </c>
      <c r="G114" s="261">
        <v>0.005448379629629629</v>
      </c>
      <c r="H114" s="257">
        <v>14</v>
      </c>
      <c r="I114" s="263">
        <v>0.010711458333333333</v>
      </c>
      <c r="J114" s="256">
        <v>10</v>
      </c>
      <c r="K114" s="260"/>
      <c r="L114" s="257" t="s">
        <v>456</v>
      </c>
    </row>
    <row r="115" spans="1:12" ht="30" customHeight="1">
      <c r="A115" s="257">
        <v>11</v>
      </c>
      <c r="B115" s="258">
        <v>93</v>
      </c>
      <c r="C115" s="259" t="s">
        <v>445</v>
      </c>
      <c r="D115" s="257" t="s">
        <v>374</v>
      </c>
      <c r="E115" s="261">
        <v>0.005546875</v>
      </c>
      <c r="F115" s="257">
        <v>12</v>
      </c>
      <c r="G115" s="261">
        <v>0.005429166666666666</v>
      </c>
      <c r="H115" s="257">
        <v>13</v>
      </c>
      <c r="I115" s="263">
        <v>0.010976041666666665</v>
      </c>
      <c r="J115" s="256">
        <v>11</v>
      </c>
      <c r="K115" s="260"/>
      <c r="L115" s="257" t="s">
        <v>457</v>
      </c>
    </row>
    <row r="116" spans="1:12" ht="30" customHeight="1">
      <c r="A116" s="257">
        <v>12</v>
      </c>
      <c r="B116" s="258">
        <v>82</v>
      </c>
      <c r="C116" s="259" t="s">
        <v>446</v>
      </c>
      <c r="D116" s="257" t="s">
        <v>374</v>
      </c>
      <c r="E116" s="261">
        <v>0.005099768518518518</v>
      </c>
      <c r="F116" s="257">
        <v>8</v>
      </c>
      <c r="G116" s="261">
        <v>0.0059006944444444445</v>
      </c>
      <c r="H116" s="257">
        <v>16</v>
      </c>
      <c r="I116" s="263">
        <v>0.011000462962962962</v>
      </c>
      <c r="J116" s="256">
        <v>12</v>
      </c>
      <c r="K116" s="260"/>
      <c r="L116" s="257" t="s">
        <v>383</v>
      </c>
    </row>
    <row r="117" spans="1:12" ht="30" customHeight="1">
      <c r="A117" s="257">
        <v>13</v>
      </c>
      <c r="B117" s="258">
        <v>87</v>
      </c>
      <c r="C117" s="259" t="s">
        <v>447</v>
      </c>
      <c r="D117" s="257" t="s">
        <v>374</v>
      </c>
      <c r="E117" s="261">
        <v>0.005868171296296296</v>
      </c>
      <c r="F117" s="257">
        <v>14</v>
      </c>
      <c r="G117" s="261">
        <v>0.005285300925925926</v>
      </c>
      <c r="H117" s="257">
        <v>10</v>
      </c>
      <c r="I117" s="263">
        <v>0.011153472222222221</v>
      </c>
      <c r="J117" s="256">
        <v>13</v>
      </c>
      <c r="K117" s="260"/>
      <c r="L117" s="257" t="s">
        <v>456</v>
      </c>
    </row>
    <row r="118" spans="1:12" ht="30" customHeight="1">
      <c r="A118" s="257">
        <v>14</v>
      </c>
      <c r="B118" s="258">
        <v>89</v>
      </c>
      <c r="C118" s="259" t="s">
        <v>448</v>
      </c>
      <c r="D118" s="257" t="s">
        <v>374</v>
      </c>
      <c r="E118" s="261">
        <v>0.00560625</v>
      </c>
      <c r="F118" s="257">
        <v>13</v>
      </c>
      <c r="G118" s="261">
        <v>0.005976157407407407</v>
      </c>
      <c r="H118" s="257">
        <v>17</v>
      </c>
      <c r="I118" s="263">
        <v>0.011582407407407406</v>
      </c>
      <c r="J118" s="256">
        <v>14</v>
      </c>
      <c r="K118" s="260"/>
      <c r="L118" s="257" t="s">
        <v>454</v>
      </c>
    </row>
    <row r="119" spans="1:12" ht="30" customHeight="1">
      <c r="A119" s="257">
        <v>15</v>
      </c>
      <c r="B119" s="258">
        <v>75</v>
      </c>
      <c r="C119" s="259" t="s">
        <v>449</v>
      </c>
      <c r="D119" s="257" t="s">
        <v>374</v>
      </c>
      <c r="E119" s="261">
        <v>0.006443634259259259</v>
      </c>
      <c r="F119" s="257">
        <v>17</v>
      </c>
      <c r="G119" s="261">
        <v>0.005319675925925926</v>
      </c>
      <c r="H119" s="257">
        <v>11</v>
      </c>
      <c r="I119" s="263">
        <v>0.011763310185185186</v>
      </c>
      <c r="J119" s="256">
        <v>15</v>
      </c>
      <c r="K119" s="260"/>
      <c r="L119" s="257" t="s">
        <v>424</v>
      </c>
    </row>
    <row r="120" spans="1:12" ht="30" customHeight="1">
      <c r="A120" s="257">
        <v>16</v>
      </c>
      <c r="B120" s="258">
        <v>76</v>
      </c>
      <c r="C120" s="259" t="s">
        <v>450</v>
      </c>
      <c r="D120" s="257" t="s">
        <v>374</v>
      </c>
      <c r="E120" s="261">
        <v>0.006136458333333333</v>
      </c>
      <c r="F120" s="257">
        <v>15</v>
      </c>
      <c r="G120" s="261">
        <v>0.00575625</v>
      </c>
      <c r="H120" s="257">
        <v>15</v>
      </c>
      <c r="I120" s="263">
        <v>0.011892708333333333</v>
      </c>
      <c r="J120" s="256">
        <v>16</v>
      </c>
      <c r="K120" s="260"/>
      <c r="L120" s="257" t="s">
        <v>410</v>
      </c>
    </row>
    <row r="121" spans="1:12" ht="30" customHeight="1">
      <c r="A121" s="257">
        <v>17</v>
      </c>
      <c r="B121" s="258">
        <v>78</v>
      </c>
      <c r="C121" s="259" t="s">
        <v>451</v>
      </c>
      <c r="D121" s="257" t="s">
        <v>374</v>
      </c>
      <c r="E121" s="261">
        <v>0.006341435185185185</v>
      </c>
      <c r="F121" s="257">
        <v>16</v>
      </c>
      <c r="G121" s="261">
        <v>0.006774652777777778</v>
      </c>
      <c r="H121" s="257">
        <v>18</v>
      </c>
      <c r="I121" s="263">
        <v>0.013116087962962963</v>
      </c>
      <c r="J121" s="256">
        <v>17</v>
      </c>
      <c r="K121" s="260"/>
      <c r="L121" s="257" t="s">
        <v>458</v>
      </c>
    </row>
    <row r="122" spans="1:12" ht="30" customHeight="1">
      <c r="A122" s="257">
        <v>18</v>
      </c>
      <c r="B122" s="258">
        <v>81</v>
      </c>
      <c r="C122" s="259" t="s">
        <v>470</v>
      </c>
      <c r="D122" s="257" t="s">
        <v>374</v>
      </c>
      <c r="E122" s="261">
        <v>0.007835069444444445</v>
      </c>
      <c r="F122" s="257">
        <v>18</v>
      </c>
      <c r="G122" s="261">
        <v>0.005382291666666666</v>
      </c>
      <c r="H122" s="257">
        <v>12</v>
      </c>
      <c r="I122" s="263">
        <v>0.01321736111111111</v>
      </c>
      <c r="J122" s="256">
        <v>18</v>
      </c>
      <c r="K122" s="260"/>
      <c r="L122" s="257" t="s">
        <v>456</v>
      </c>
    </row>
    <row r="123" spans="1:12" ht="30" customHeight="1">
      <c r="A123" s="257">
        <v>19</v>
      </c>
      <c r="B123" s="258">
        <v>84</v>
      </c>
      <c r="C123" s="259" t="s">
        <v>409</v>
      </c>
      <c r="D123" s="257" t="s">
        <v>376</v>
      </c>
      <c r="E123" s="261">
        <v>0.00797673611111111</v>
      </c>
      <c r="F123" s="257">
        <v>19</v>
      </c>
      <c r="G123" s="261">
        <v>0.009755208333333333</v>
      </c>
      <c r="H123" s="257">
        <v>20</v>
      </c>
      <c r="I123" s="263">
        <v>0.017731944444444443</v>
      </c>
      <c r="J123" s="256">
        <v>19</v>
      </c>
      <c r="K123" s="260"/>
      <c r="L123" s="257" t="s">
        <v>383</v>
      </c>
    </row>
    <row r="124" spans="1:12" ht="30" customHeight="1">
      <c r="A124" s="257">
        <v>20</v>
      </c>
      <c r="B124" s="258">
        <v>92</v>
      </c>
      <c r="C124" s="259" t="s">
        <v>452</v>
      </c>
      <c r="D124" s="257" t="s">
        <v>374</v>
      </c>
      <c r="E124" s="261">
        <v>0.011058217592592593</v>
      </c>
      <c r="F124" s="257">
        <v>20</v>
      </c>
      <c r="G124" s="261">
        <v>0.009348958333333334</v>
      </c>
      <c r="H124" s="257">
        <v>19</v>
      </c>
      <c r="I124" s="263">
        <v>0.020407175925925926</v>
      </c>
      <c r="J124" s="256">
        <v>20</v>
      </c>
      <c r="K124" s="260"/>
      <c r="L124" s="257" t="s">
        <v>459</v>
      </c>
    </row>
    <row r="125" spans="1:12" ht="30" customHeight="1">
      <c r="A125" s="257">
        <v>21</v>
      </c>
      <c r="B125" s="258">
        <v>86</v>
      </c>
      <c r="C125" s="259" t="s">
        <v>539</v>
      </c>
      <c r="D125" s="257" t="s">
        <v>374</v>
      </c>
      <c r="E125" s="261" t="s">
        <v>531</v>
      </c>
      <c r="F125" s="257"/>
      <c r="G125" s="264"/>
      <c r="H125" s="264"/>
      <c r="I125" s="263"/>
      <c r="J125" s="265"/>
      <c r="K125" s="260"/>
      <c r="L125" s="257" t="s">
        <v>383</v>
      </c>
    </row>
    <row r="126" spans="1:12" ht="30" customHeight="1">
      <c r="A126" s="257">
        <v>22</v>
      </c>
      <c r="B126" s="258">
        <v>90</v>
      </c>
      <c r="C126" s="259" t="s">
        <v>540</v>
      </c>
      <c r="D126" s="257" t="s">
        <v>374</v>
      </c>
      <c r="E126" s="261" t="s">
        <v>531</v>
      </c>
      <c r="F126" s="257"/>
      <c r="G126" s="264"/>
      <c r="H126" s="264"/>
      <c r="I126" s="263"/>
      <c r="J126" s="265"/>
      <c r="K126" s="260"/>
      <c r="L126" s="257" t="s">
        <v>386</v>
      </c>
    </row>
    <row r="127" spans="1:12" ht="15">
      <c r="A127" s="387"/>
      <c r="B127" s="387"/>
      <c r="C127" s="387"/>
      <c r="D127" s="387"/>
      <c r="E127" s="387"/>
      <c r="F127" s="387"/>
      <c r="G127" s="387"/>
      <c r="H127" s="387"/>
      <c r="I127" s="387"/>
      <c r="J127" s="387"/>
      <c r="K127" s="387"/>
      <c r="L127" s="266"/>
    </row>
    <row r="128" spans="1:12" ht="15">
      <c r="A128" s="385" t="s">
        <v>610</v>
      </c>
      <c r="B128" s="385"/>
      <c r="C128" s="385"/>
      <c r="D128" s="385"/>
      <c r="E128" s="385"/>
      <c r="F128" s="385"/>
      <c r="G128" s="385"/>
      <c r="H128" s="385"/>
      <c r="I128" s="385"/>
      <c r="J128" s="385"/>
      <c r="K128" s="385"/>
      <c r="L128" s="385"/>
    </row>
    <row r="129" spans="1:12" ht="15">
      <c r="A129" s="257" t="s">
        <v>519</v>
      </c>
      <c r="B129" s="258" t="s">
        <v>520</v>
      </c>
      <c r="C129" s="259" t="s">
        <v>521</v>
      </c>
      <c r="D129" s="257" t="s">
        <v>522</v>
      </c>
      <c r="E129" s="257" t="s">
        <v>523</v>
      </c>
      <c r="F129" s="257" t="s">
        <v>524</v>
      </c>
      <c r="G129" s="257" t="s">
        <v>525</v>
      </c>
      <c r="H129" s="257" t="s">
        <v>524</v>
      </c>
      <c r="I129" s="256" t="s">
        <v>526</v>
      </c>
      <c r="J129" s="256" t="s">
        <v>524</v>
      </c>
      <c r="K129" s="260" t="s">
        <v>527</v>
      </c>
      <c r="L129" s="257" t="s">
        <v>528</v>
      </c>
    </row>
    <row r="130" spans="1:12" ht="15.75" customHeight="1">
      <c r="A130" s="386" t="s">
        <v>541</v>
      </c>
      <c r="B130" s="386"/>
      <c r="C130" s="386"/>
      <c r="D130" s="386"/>
      <c r="E130" s="386"/>
      <c r="F130" s="386"/>
      <c r="G130" s="386"/>
      <c r="H130" s="386"/>
      <c r="I130" s="386"/>
      <c r="J130" s="386"/>
      <c r="K130" s="386"/>
      <c r="L130" s="386"/>
    </row>
    <row r="131" spans="1:12" ht="30" customHeight="1">
      <c r="A131" s="257">
        <v>1</v>
      </c>
      <c r="B131" s="258">
        <v>96</v>
      </c>
      <c r="C131" s="259" t="s">
        <v>503</v>
      </c>
      <c r="D131" s="257" t="s">
        <v>396</v>
      </c>
      <c r="E131" s="261">
        <v>0.004709375</v>
      </c>
      <c r="F131" s="257">
        <v>1</v>
      </c>
      <c r="G131" s="261">
        <v>0.004678935185185185</v>
      </c>
      <c r="H131" s="257">
        <v>1</v>
      </c>
      <c r="I131" s="263">
        <v>0.009388310185185185</v>
      </c>
      <c r="J131" s="256">
        <v>1</v>
      </c>
      <c r="K131" s="260"/>
      <c r="L131" s="257" t="s">
        <v>543</v>
      </c>
    </row>
    <row r="132" spans="1:12" ht="30" customHeight="1">
      <c r="A132" s="257">
        <v>2</v>
      </c>
      <c r="B132" s="258">
        <v>112</v>
      </c>
      <c r="C132" s="259" t="s">
        <v>476</v>
      </c>
      <c r="D132" s="257" t="s">
        <v>374</v>
      </c>
      <c r="E132" s="261">
        <v>0.005288888888888888</v>
      </c>
      <c r="F132" s="257">
        <v>2</v>
      </c>
      <c r="G132" s="261">
        <v>0.005125694444444445</v>
      </c>
      <c r="H132" s="257">
        <v>3</v>
      </c>
      <c r="I132" s="263">
        <v>0.010414583333333333</v>
      </c>
      <c r="J132" s="256">
        <v>2</v>
      </c>
      <c r="K132" s="260"/>
      <c r="L132" s="257" t="s">
        <v>456</v>
      </c>
    </row>
    <row r="133" spans="1:12" ht="30" customHeight="1">
      <c r="A133" s="257">
        <v>3</v>
      </c>
      <c r="B133" s="258">
        <v>105</v>
      </c>
      <c r="C133" s="259" t="s">
        <v>477</v>
      </c>
      <c r="D133" s="257" t="s">
        <v>374</v>
      </c>
      <c r="E133" s="261">
        <v>0.0060657407407407405</v>
      </c>
      <c r="F133" s="257">
        <v>13</v>
      </c>
      <c r="G133" s="261">
        <v>0.004924537037037037</v>
      </c>
      <c r="H133" s="257">
        <v>2</v>
      </c>
      <c r="I133" s="263">
        <v>0.010990277777777778</v>
      </c>
      <c r="J133" s="256">
        <v>3</v>
      </c>
      <c r="K133" s="260"/>
      <c r="L133" s="257" t="s">
        <v>491</v>
      </c>
    </row>
    <row r="134" spans="1:12" ht="30" customHeight="1">
      <c r="A134" s="257">
        <v>4</v>
      </c>
      <c r="B134" s="258">
        <v>97</v>
      </c>
      <c r="C134" s="259" t="s">
        <v>478</v>
      </c>
      <c r="D134" s="257" t="s">
        <v>374</v>
      </c>
      <c r="E134" s="261">
        <v>0.0054711805555555555</v>
      </c>
      <c r="F134" s="257">
        <v>6</v>
      </c>
      <c r="G134" s="261">
        <v>0.005551273148148148</v>
      </c>
      <c r="H134" s="257">
        <v>4</v>
      </c>
      <c r="I134" s="263">
        <v>0.011022453703703704</v>
      </c>
      <c r="J134" s="256">
        <v>4</v>
      </c>
      <c r="K134" s="260"/>
      <c r="L134" s="257" t="s">
        <v>383</v>
      </c>
    </row>
    <row r="135" spans="1:12" ht="30" customHeight="1">
      <c r="A135" s="257">
        <v>5</v>
      </c>
      <c r="B135" s="258">
        <v>100</v>
      </c>
      <c r="C135" s="259" t="s">
        <v>479</v>
      </c>
      <c r="D135" s="257" t="s">
        <v>374</v>
      </c>
      <c r="E135" s="261">
        <v>0.005340972222222223</v>
      </c>
      <c r="F135" s="257">
        <v>4</v>
      </c>
      <c r="G135" s="261">
        <v>0.005956828703703703</v>
      </c>
      <c r="H135" s="257">
        <v>8</v>
      </c>
      <c r="I135" s="263">
        <v>0.011297800925925926</v>
      </c>
      <c r="J135" s="256">
        <v>5</v>
      </c>
      <c r="K135" s="260"/>
      <c r="L135" s="257" t="s">
        <v>383</v>
      </c>
    </row>
    <row r="136" spans="1:12" ht="30" customHeight="1">
      <c r="A136" s="257">
        <v>6</v>
      </c>
      <c r="B136" s="258">
        <v>106</v>
      </c>
      <c r="C136" s="259" t="s">
        <v>480</v>
      </c>
      <c r="D136" s="257" t="s">
        <v>374</v>
      </c>
      <c r="E136" s="261">
        <v>0.005578240740740741</v>
      </c>
      <c r="F136" s="257">
        <v>7</v>
      </c>
      <c r="G136" s="261">
        <v>0.006039236111111111</v>
      </c>
      <c r="H136" s="257">
        <v>9</v>
      </c>
      <c r="I136" s="263">
        <v>0.011617476851851851</v>
      </c>
      <c r="J136" s="256">
        <v>6</v>
      </c>
      <c r="K136" s="260"/>
      <c r="L136" s="257" t="s">
        <v>492</v>
      </c>
    </row>
    <row r="137" spans="1:12" ht="30" customHeight="1">
      <c r="A137" s="257">
        <v>7</v>
      </c>
      <c r="B137" s="258">
        <v>99</v>
      </c>
      <c r="C137" s="259" t="s">
        <v>481</v>
      </c>
      <c r="D137" s="257" t="s">
        <v>374</v>
      </c>
      <c r="E137" s="261">
        <v>0.005697337962962963</v>
      </c>
      <c r="F137" s="257">
        <v>8</v>
      </c>
      <c r="G137" s="261">
        <v>0.0059520833333333335</v>
      </c>
      <c r="H137" s="257">
        <v>7</v>
      </c>
      <c r="I137" s="263">
        <v>0.011649421296296297</v>
      </c>
      <c r="J137" s="256">
        <v>7</v>
      </c>
      <c r="K137" s="260"/>
      <c r="L137" s="257" t="s">
        <v>493</v>
      </c>
    </row>
    <row r="138" spans="1:12" ht="30" customHeight="1">
      <c r="A138" s="257">
        <v>8</v>
      </c>
      <c r="B138" s="258">
        <v>108</v>
      </c>
      <c r="C138" s="259" t="s">
        <v>482</v>
      </c>
      <c r="D138" s="257" t="s">
        <v>374</v>
      </c>
      <c r="E138" s="261">
        <v>0.006030092592592593</v>
      </c>
      <c r="F138" s="257">
        <v>12</v>
      </c>
      <c r="G138" s="261">
        <v>0.0057813657407407406</v>
      </c>
      <c r="H138" s="257">
        <v>5</v>
      </c>
      <c r="I138" s="263">
        <v>0.011811458333333334</v>
      </c>
      <c r="J138" s="256">
        <v>8</v>
      </c>
      <c r="K138" s="260"/>
      <c r="L138" s="257" t="s">
        <v>386</v>
      </c>
    </row>
    <row r="139" spans="1:12" ht="30" customHeight="1">
      <c r="A139" s="257">
        <v>9</v>
      </c>
      <c r="B139" s="258">
        <v>101</v>
      </c>
      <c r="C139" s="259" t="s">
        <v>483</v>
      </c>
      <c r="D139" s="257" t="s">
        <v>374</v>
      </c>
      <c r="E139" s="261">
        <v>0.005470486111111111</v>
      </c>
      <c r="F139" s="257">
        <v>5</v>
      </c>
      <c r="G139" s="261">
        <v>0.006500694444444444</v>
      </c>
      <c r="H139" s="257">
        <v>14</v>
      </c>
      <c r="I139" s="263">
        <v>0.011971180555555554</v>
      </c>
      <c r="J139" s="256">
        <v>9</v>
      </c>
      <c r="K139" s="260"/>
      <c r="L139" s="257" t="s">
        <v>456</v>
      </c>
    </row>
    <row r="140" spans="1:12" ht="30" customHeight="1">
      <c r="A140" s="257">
        <v>10</v>
      </c>
      <c r="B140" s="258">
        <v>107</v>
      </c>
      <c r="C140" s="259" t="s">
        <v>504</v>
      </c>
      <c r="D140" s="257" t="s">
        <v>505</v>
      </c>
      <c r="E140" s="261">
        <v>0.005741319444444445</v>
      </c>
      <c r="F140" s="257">
        <v>9</v>
      </c>
      <c r="G140" s="261">
        <v>0.006452314814814816</v>
      </c>
      <c r="H140" s="257">
        <v>13</v>
      </c>
      <c r="I140" s="263">
        <v>0.012193634259259262</v>
      </c>
      <c r="J140" s="256">
        <v>10</v>
      </c>
      <c r="K140" s="260"/>
      <c r="L140" s="257" t="s">
        <v>458</v>
      </c>
    </row>
    <row r="141" spans="1:12" ht="30" customHeight="1">
      <c r="A141" s="257">
        <v>11</v>
      </c>
      <c r="B141" s="258">
        <v>94</v>
      </c>
      <c r="C141" s="259" t="s">
        <v>484</v>
      </c>
      <c r="D141" s="257" t="s">
        <v>374</v>
      </c>
      <c r="E141" s="261">
        <v>0.006269328703703704</v>
      </c>
      <c r="F141" s="257">
        <v>15</v>
      </c>
      <c r="G141" s="261">
        <v>0.006042939814814814</v>
      </c>
      <c r="H141" s="257">
        <v>10</v>
      </c>
      <c r="I141" s="263">
        <v>0.012312268518518518</v>
      </c>
      <c r="J141" s="256">
        <v>11</v>
      </c>
      <c r="K141" s="260"/>
      <c r="L141" s="257" t="s">
        <v>383</v>
      </c>
    </row>
    <row r="142" spans="1:12" ht="30" customHeight="1">
      <c r="A142" s="257">
        <v>12</v>
      </c>
      <c r="B142" s="258">
        <v>104</v>
      </c>
      <c r="C142" s="259" t="s">
        <v>485</v>
      </c>
      <c r="D142" s="257" t="s">
        <v>374</v>
      </c>
      <c r="E142" s="261">
        <v>0.006004861111111111</v>
      </c>
      <c r="F142" s="257">
        <v>11</v>
      </c>
      <c r="G142" s="261">
        <v>0.006335532407407407</v>
      </c>
      <c r="H142" s="257">
        <v>12</v>
      </c>
      <c r="I142" s="263">
        <v>0.012340393518518518</v>
      </c>
      <c r="J142" s="256">
        <v>12</v>
      </c>
      <c r="K142" s="260"/>
      <c r="L142" s="257" t="s">
        <v>493</v>
      </c>
    </row>
    <row r="143" spans="1:12" ht="30" customHeight="1">
      <c r="A143" s="257">
        <v>13</v>
      </c>
      <c r="B143" s="258">
        <v>111</v>
      </c>
      <c r="C143" s="259" t="s">
        <v>506</v>
      </c>
      <c r="D143" s="257" t="s">
        <v>396</v>
      </c>
      <c r="E143" s="261">
        <v>0.006509722222222222</v>
      </c>
      <c r="F143" s="257">
        <v>16</v>
      </c>
      <c r="G143" s="261">
        <v>0.006102893518518519</v>
      </c>
      <c r="H143" s="257">
        <v>11</v>
      </c>
      <c r="I143" s="263">
        <v>0.01261261574074074</v>
      </c>
      <c r="J143" s="256">
        <v>13</v>
      </c>
      <c r="K143" s="260"/>
      <c r="L143" s="257" t="s">
        <v>493</v>
      </c>
    </row>
    <row r="144" spans="1:12" ht="30" customHeight="1">
      <c r="A144" s="257">
        <v>14</v>
      </c>
      <c r="B144" s="258">
        <v>113</v>
      </c>
      <c r="C144" s="259" t="s">
        <v>507</v>
      </c>
      <c r="D144" s="257" t="s">
        <v>505</v>
      </c>
      <c r="E144" s="261">
        <v>0.006712384259259259</v>
      </c>
      <c r="F144" s="257">
        <v>17</v>
      </c>
      <c r="G144" s="261">
        <v>0.0059106481481481475</v>
      </c>
      <c r="H144" s="257">
        <v>6</v>
      </c>
      <c r="I144" s="263">
        <v>0.012623032407407406</v>
      </c>
      <c r="J144" s="256">
        <v>14</v>
      </c>
      <c r="K144" s="260"/>
      <c r="L144" s="257" t="s">
        <v>383</v>
      </c>
    </row>
    <row r="145" spans="1:12" ht="30" customHeight="1">
      <c r="A145" s="257">
        <v>15</v>
      </c>
      <c r="B145" s="258">
        <v>110</v>
      </c>
      <c r="C145" s="259" t="s">
        <v>486</v>
      </c>
      <c r="D145" s="257" t="s">
        <v>374</v>
      </c>
      <c r="E145" s="261">
        <v>0.005887731481481481</v>
      </c>
      <c r="F145" s="257">
        <v>10</v>
      </c>
      <c r="G145" s="261">
        <v>0.00697349537037037</v>
      </c>
      <c r="H145" s="257">
        <v>17</v>
      </c>
      <c r="I145" s="263">
        <v>0.012861226851851851</v>
      </c>
      <c r="J145" s="256">
        <v>15</v>
      </c>
      <c r="K145" s="260"/>
      <c r="L145" s="257" t="s">
        <v>383</v>
      </c>
    </row>
    <row r="146" spans="1:12" ht="30" customHeight="1">
      <c r="A146" s="257">
        <v>16</v>
      </c>
      <c r="B146" s="258">
        <v>95</v>
      </c>
      <c r="C146" s="259" t="s">
        <v>508</v>
      </c>
      <c r="D146" s="257" t="s">
        <v>505</v>
      </c>
      <c r="E146" s="261">
        <v>0.006220833333333334</v>
      </c>
      <c r="F146" s="257">
        <v>14</v>
      </c>
      <c r="G146" s="261">
        <v>0.006721412037037037</v>
      </c>
      <c r="H146" s="257">
        <v>16</v>
      </c>
      <c r="I146" s="263">
        <v>0.012942245370370371</v>
      </c>
      <c r="J146" s="256">
        <v>16</v>
      </c>
      <c r="K146" s="260"/>
      <c r="L146" s="257" t="s">
        <v>544</v>
      </c>
    </row>
    <row r="147" spans="1:12" ht="30" customHeight="1">
      <c r="A147" s="257">
        <v>17</v>
      </c>
      <c r="B147" s="258">
        <v>103</v>
      </c>
      <c r="C147" s="259" t="s">
        <v>487</v>
      </c>
      <c r="D147" s="257" t="s">
        <v>374</v>
      </c>
      <c r="E147" s="261">
        <v>0.006741319444444445</v>
      </c>
      <c r="F147" s="257">
        <v>18</v>
      </c>
      <c r="G147" s="261">
        <v>0.0066782407407407415</v>
      </c>
      <c r="H147" s="257">
        <v>15</v>
      </c>
      <c r="I147" s="263">
        <v>0.013419560185185187</v>
      </c>
      <c r="J147" s="256">
        <v>17</v>
      </c>
      <c r="K147" s="260"/>
      <c r="L147" s="257" t="s">
        <v>493</v>
      </c>
    </row>
    <row r="148" spans="1:12" ht="30" customHeight="1">
      <c r="A148" s="257">
        <v>18</v>
      </c>
      <c r="B148" s="258">
        <v>109</v>
      </c>
      <c r="C148" s="259" t="s">
        <v>488</v>
      </c>
      <c r="D148" s="257" t="s">
        <v>374</v>
      </c>
      <c r="E148" s="261">
        <v>0.005324421296296296</v>
      </c>
      <c r="F148" s="257">
        <v>3</v>
      </c>
      <c r="G148" s="261">
        <v>0.008977083333333333</v>
      </c>
      <c r="H148" s="257">
        <v>18</v>
      </c>
      <c r="I148" s="263">
        <v>0.01430150462962963</v>
      </c>
      <c r="J148" s="256">
        <v>18</v>
      </c>
      <c r="K148" s="260"/>
      <c r="L148" s="257" t="s">
        <v>386</v>
      </c>
    </row>
    <row r="149" spans="1:12" ht="30" customHeight="1">
      <c r="A149" s="257">
        <v>19</v>
      </c>
      <c r="B149" s="258">
        <v>102</v>
      </c>
      <c r="C149" s="259" t="s">
        <v>489</v>
      </c>
      <c r="D149" s="257" t="s">
        <v>374</v>
      </c>
      <c r="E149" s="261">
        <v>0.007425462962962963</v>
      </c>
      <c r="F149" s="257">
        <v>19</v>
      </c>
      <c r="G149" s="261" t="s">
        <v>531</v>
      </c>
      <c r="H149" s="264"/>
      <c r="I149" s="263"/>
      <c r="J149" s="265"/>
      <c r="K149" s="267" t="s">
        <v>542</v>
      </c>
      <c r="L149" s="257" t="s">
        <v>384</v>
      </c>
    </row>
    <row r="150" spans="1:12" ht="30" customHeight="1">
      <c r="A150" s="257">
        <v>20</v>
      </c>
      <c r="B150" s="258">
        <v>98</v>
      </c>
      <c r="C150" s="259" t="s">
        <v>490</v>
      </c>
      <c r="D150" s="257" t="s">
        <v>374</v>
      </c>
      <c r="E150" s="261">
        <v>0.00839537037037037</v>
      </c>
      <c r="F150" s="257">
        <v>20</v>
      </c>
      <c r="G150" s="261" t="s">
        <v>531</v>
      </c>
      <c r="H150" s="264"/>
      <c r="I150" s="263"/>
      <c r="J150" s="265"/>
      <c r="K150" s="267" t="s">
        <v>542</v>
      </c>
      <c r="L150" s="257" t="s">
        <v>459</v>
      </c>
    </row>
    <row r="151" spans="1:12" ht="30" customHeight="1">
      <c r="A151" s="257">
        <v>21</v>
      </c>
      <c r="B151" s="258">
        <v>114</v>
      </c>
      <c r="C151" s="259" t="s">
        <v>509</v>
      </c>
      <c r="D151" s="257" t="s">
        <v>374</v>
      </c>
      <c r="E151" s="261">
        <v>0.009316319444444445</v>
      </c>
      <c r="F151" s="257">
        <v>21</v>
      </c>
      <c r="G151" s="261" t="s">
        <v>562</v>
      </c>
      <c r="H151" s="264"/>
      <c r="I151" s="263"/>
      <c r="J151" s="265"/>
      <c r="K151" s="260"/>
      <c r="L151" s="257" t="s">
        <v>545</v>
      </c>
    </row>
  </sheetData>
  <sheetProtection/>
  <mergeCells count="25">
    <mergeCell ref="A45:L45"/>
    <mergeCell ref="A47:L47"/>
    <mergeCell ref="A61:K61"/>
    <mergeCell ref="A6:L6"/>
    <mergeCell ref="A15:K15"/>
    <mergeCell ref="A1:L1"/>
    <mergeCell ref="A2:L2"/>
    <mergeCell ref="A3:L3"/>
    <mergeCell ref="A4:L4"/>
    <mergeCell ref="A16:L16"/>
    <mergeCell ref="A18:L18"/>
    <mergeCell ref="A23:K23"/>
    <mergeCell ref="A24:L24"/>
    <mergeCell ref="A26:L26"/>
    <mergeCell ref="A44:K44"/>
    <mergeCell ref="A62:L62"/>
    <mergeCell ref="A130:L130"/>
    <mergeCell ref="A85:L85"/>
    <mergeCell ref="A95:L95"/>
    <mergeCell ref="A102:L102"/>
    <mergeCell ref="A104:L104"/>
    <mergeCell ref="A127:K127"/>
    <mergeCell ref="A128:L128"/>
    <mergeCell ref="A75:L75"/>
    <mergeCell ref="A84:K84"/>
  </mergeCells>
  <printOptions horizontalCentered="1"/>
  <pageMargins left="0.1968503937007874" right="0.1968503937007874" top="0.35433070866141736" bottom="0.35433070866141736" header="0.11811023622047245" footer="0.11811023622047245"/>
  <pageSetup orientation="landscape" paperSize="9" r:id="rId1"/>
  <headerFooter alignWithMargins="0">
    <oddHeader>&amp;RСтраница &amp;P из &amp;N</oddHeader>
    <oddFooter>&amp;LГлавный судья ________________________&amp;RГлавный секретарь ________________________</oddFooter>
  </headerFooter>
  <rowBreaks count="7" manualBreakCount="7">
    <brk id="23" max="255" man="1"/>
    <brk id="44" max="255" man="1"/>
    <brk id="61" max="255" man="1"/>
    <brk id="74" max="255" man="1"/>
    <brk id="84" max="255" man="1"/>
    <brk id="101" max="255" man="1"/>
    <brk id="1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25"/>
  <sheetViews>
    <sheetView zoomScale="90" zoomScaleNormal="90" zoomScalePageLayoutView="0" workbookViewId="0" topLeftCell="A40">
      <selection activeCell="C69" sqref="C69"/>
    </sheetView>
  </sheetViews>
  <sheetFormatPr defaultColWidth="11.57421875" defaultRowHeight="12.75" customHeight="1"/>
  <cols>
    <col min="1" max="1" width="4.8515625" style="272" customWidth="1"/>
    <col min="2" max="2" width="11.28125" style="273" customWidth="1"/>
    <col min="3" max="3" width="14.140625" style="272" customWidth="1"/>
    <col min="4" max="4" width="6.28125" style="278" customWidth="1"/>
    <col min="5" max="5" width="6.421875" style="272" customWidth="1"/>
    <col min="6" max="6" width="6.28125" style="272" customWidth="1"/>
    <col min="7" max="7" width="7.421875" style="272" customWidth="1"/>
    <col min="8" max="11" width="9.00390625" style="272" customWidth="1"/>
    <col min="12" max="12" width="9.00390625" style="273" customWidth="1"/>
    <col min="13" max="13" width="9.421875" style="273" customWidth="1"/>
    <col min="14" max="14" width="8.57421875" style="273" customWidth="1"/>
    <col min="15" max="15" width="3.7109375" style="273" customWidth="1"/>
    <col min="16" max="16" width="4.421875" style="272" customWidth="1"/>
    <col min="17" max="17" width="6.140625" style="272" customWidth="1"/>
    <col min="18" max="21" width="11.57421875" style="272" customWidth="1"/>
    <col min="22" max="22" width="4.8515625" style="272" customWidth="1"/>
    <col min="23" max="16384" width="11.57421875" style="272" customWidth="1"/>
  </cols>
  <sheetData>
    <row r="1" spans="4:8" ht="12.75" customHeight="1">
      <c r="D1" s="274" t="s">
        <v>837</v>
      </c>
      <c r="E1" s="274"/>
      <c r="F1" s="274"/>
      <c r="G1" s="275"/>
      <c r="H1" s="275"/>
    </row>
    <row r="2" spans="1:2" ht="12.75" customHeight="1">
      <c r="A2" s="276" t="s">
        <v>643</v>
      </c>
      <c r="B2" s="277"/>
    </row>
    <row r="3" spans="1:15" ht="12.75" customHeight="1">
      <c r="A3" s="279" t="s">
        <v>0</v>
      </c>
      <c r="B3" s="279" t="s">
        <v>644</v>
      </c>
      <c r="C3" s="279" t="s">
        <v>645</v>
      </c>
      <c r="D3" s="280" t="s">
        <v>646</v>
      </c>
      <c r="E3" s="279" t="s">
        <v>26</v>
      </c>
      <c r="F3" s="279" t="s">
        <v>28</v>
      </c>
      <c r="G3" s="279" t="s">
        <v>27</v>
      </c>
      <c r="H3" s="279" t="s">
        <v>647</v>
      </c>
      <c r="I3" s="279" t="s">
        <v>648</v>
      </c>
      <c r="J3" s="279" t="s">
        <v>649</v>
      </c>
      <c r="K3" s="279" t="s">
        <v>650</v>
      </c>
      <c r="L3" s="279" t="s">
        <v>651</v>
      </c>
      <c r="M3" s="281" t="s">
        <v>652</v>
      </c>
      <c r="N3" s="279" t="s">
        <v>34</v>
      </c>
      <c r="O3" s="279" t="s">
        <v>42</v>
      </c>
    </row>
    <row r="4" spans="1:15" ht="12.75" customHeight="1">
      <c r="A4" s="282"/>
      <c r="B4" s="283" t="s">
        <v>653</v>
      </c>
      <c r="C4" s="283" t="s">
        <v>654</v>
      </c>
      <c r="D4" s="284" t="s">
        <v>655</v>
      </c>
      <c r="E4" s="285"/>
      <c r="F4" s="285"/>
      <c r="G4" s="285" t="s">
        <v>401</v>
      </c>
      <c r="H4" s="286">
        <v>0.5548611111111111</v>
      </c>
      <c r="I4" s="286">
        <v>0.5636805555555555</v>
      </c>
      <c r="J4" s="286">
        <v>0.41805555555555557</v>
      </c>
      <c r="K4" s="286">
        <v>0.4270601851851852</v>
      </c>
      <c r="L4" s="287">
        <f>I4-H4</f>
        <v>0.00881944444444438</v>
      </c>
      <c r="M4" s="287">
        <f>K4-J4</f>
        <v>0.009004629629629612</v>
      </c>
      <c r="N4" s="287">
        <f>M4+L4</f>
        <v>0.017824074074073992</v>
      </c>
      <c r="O4" s="288">
        <v>1</v>
      </c>
    </row>
    <row r="5" spans="1:15" ht="12.75" customHeight="1">
      <c r="A5" s="282"/>
      <c r="B5" s="283"/>
      <c r="C5" s="283"/>
      <c r="D5" s="284"/>
      <c r="E5" s="285"/>
      <c r="F5" s="285"/>
      <c r="G5" s="285"/>
      <c r="H5" s="286"/>
      <c r="I5" s="286"/>
      <c r="J5" s="286"/>
      <c r="K5" s="286"/>
      <c r="L5" s="287"/>
      <c r="M5" s="287"/>
      <c r="N5" s="287"/>
      <c r="O5" s="288"/>
    </row>
    <row r="6" spans="1:15" ht="12.75" customHeight="1">
      <c r="A6" s="282"/>
      <c r="B6" s="283" t="s">
        <v>656</v>
      </c>
      <c r="C6" s="283" t="s">
        <v>805</v>
      </c>
      <c r="D6" s="284" t="s">
        <v>655</v>
      </c>
      <c r="E6" s="285"/>
      <c r="F6" s="285"/>
      <c r="G6" s="285" t="s">
        <v>657</v>
      </c>
      <c r="H6" s="286">
        <v>0.5565972222222222</v>
      </c>
      <c r="I6" s="286">
        <v>0.5662847222222223</v>
      </c>
      <c r="J6" s="286">
        <v>0.41944444444444445</v>
      </c>
      <c r="K6" s="286">
        <v>0.4293287037037037</v>
      </c>
      <c r="L6" s="287">
        <f>I6-H6</f>
        <v>0.009687500000000071</v>
      </c>
      <c r="M6" s="287">
        <f>K6-J6</f>
        <v>0.009884259259259232</v>
      </c>
      <c r="N6" s="287">
        <f>M6+L6</f>
        <v>0.019571759259259303</v>
      </c>
      <c r="O6" s="288">
        <v>1</v>
      </c>
    </row>
    <row r="7" spans="1:15" ht="12.75" customHeight="1">
      <c r="A7" s="282"/>
      <c r="B7" s="283"/>
      <c r="C7" s="283"/>
      <c r="D7" s="284"/>
      <c r="E7" s="285"/>
      <c r="F7" s="285"/>
      <c r="G7" s="285"/>
      <c r="H7" s="286"/>
      <c r="I7" s="286"/>
      <c r="J7" s="286"/>
      <c r="K7" s="286"/>
      <c r="L7" s="287"/>
      <c r="M7" s="287"/>
      <c r="N7" s="287"/>
      <c r="O7" s="288"/>
    </row>
    <row r="8" spans="1:15" ht="12.75" customHeight="1">
      <c r="A8" s="289"/>
      <c r="B8" s="290"/>
      <c r="C8" s="290"/>
      <c r="D8" s="291"/>
      <c r="E8" s="292"/>
      <c r="F8" s="292"/>
      <c r="G8" s="292"/>
      <c r="H8" s="293"/>
      <c r="I8" s="293"/>
      <c r="J8" s="293"/>
      <c r="K8" s="293"/>
      <c r="L8" s="294"/>
      <c r="M8" s="294"/>
      <c r="N8" s="295"/>
      <c r="O8" s="272"/>
    </row>
    <row r="9" spans="1:15" ht="12.75" customHeight="1">
      <c r="A9" s="276" t="s">
        <v>658</v>
      </c>
      <c r="B9" s="277"/>
      <c r="O9" s="272"/>
    </row>
    <row r="10" spans="1:15" ht="12.75" customHeight="1">
      <c r="A10" s="282"/>
      <c r="B10" s="283" t="s">
        <v>659</v>
      </c>
      <c r="C10" s="283" t="s">
        <v>660</v>
      </c>
      <c r="D10" s="284" t="s">
        <v>661</v>
      </c>
      <c r="E10" s="285"/>
      <c r="F10" s="285"/>
      <c r="G10" s="296" t="s">
        <v>401</v>
      </c>
      <c r="H10" s="286">
        <v>0.575</v>
      </c>
      <c r="I10" s="286">
        <v>0.5826041666666667</v>
      </c>
      <c r="J10" s="286">
        <v>0.4222222222222222</v>
      </c>
      <c r="K10" s="286">
        <v>0.43246527777777777</v>
      </c>
      <c r="L10" s="287">
        <f>I10-H10</f>
        <v>0.007604166666666745</v>
      </c>
      <c r="M10" s="287">
        <f>K10-J10</f>
        <v>0.010243055555555547</v>
      </c>
      <c r="N10" s="287">
        <f>M10+L10</f>
        <v>0.017847222222222292</v>
      </c>
      <c r="O10" s="288">
        <v>1</v>
      </c>
    </row>
    <row r="11" spans="1:15" ht="12.75" customHeight="1">
      <c r="A11" s="282"/>
      <c r="B11" s="283"/>
      <c r="C11" s="283"/>
      <c r="D11" s="284"/>
      <c r="E11" s="285"/>
      <c r="F11" s="285"/>
      <c r="G11" s="296"/>
      <c r="H11" s="286"/>
      <c r="I11" s="286"/>
      <c r="J11" s="286"/>
      <c r="K11" s="286"/>
      <c r="L11" s="287"/>
      <c r="M11" s="287"/>
      <c r="N11" s="287"/>
      <c r="O11" s="288"/>
    </row>
    <row r="12" spans="1:15" ht="12.75" customHeight="1">
      <c r="A12" s="282"/>
      <c r="B12" s="283" t="s">
        <v>662</v>
      </c>
      <c r="C12" s="283" t="s">
        <v>663</v>
      </c>
      <c r="D12" s="284" t="s">
        <v>661</v>
      </c>
      <c r="E12" s="285"/>
      <c r="F12" s="285"/>
      <c r="G12" s="296" t="s">
        <v>657</v>
      </c>
      <c r="H12" s="286">
        <v>0.5638888888888889</v>
      </c>
      <c r="I12" s="286">
        <v>0.5730324074074075</v>
      </c>
      <c r="J12" s="286">
        <v>0.4236111111111111</v>
      </c>
      <c r="K12" s="286">
        <v>0.4326157407407407</v>
      </c>
      <c r="L12" s="287">
        <f>I12-H12</f>
        <v>0.009143518518518579</v>
      </c>
      <c r="M12" s="287">
        <f>K12-J12</f>
        <v>0.009004629629629612</v>
      </c>
      <c r="N12" s="287">
        <f>M12+L12</f>
        <v>0.01814814814814819</v>
      </c>
      <c r="O12" s="288">
        <v>1</v>
      </c>
    </row>
    <row r="13" spans="1:15" ht="12.75" customHeight="1">
      <c r="A13" s="282"/>
      <c r="B13" s="283" t="s">
        <v>664</v>
      </c>
      <c r="C13" s="283" t="s">
        <v>665</v>
      </c>
      <c r="D13" s="284" t="s">
        <v>661</v>
      </c>
      <c r="E13" s="285"/>
      <c r="F13" s="285"/>
      <c r="G13" s="296" t="s">
        <v>657</v>
      </c>
      <c r="H13" s="286">
        <v>0.5666666666666667</v>
      </c>
      <c r="I13" s="286">
        <v>0.5786342592592593</v>
      </c>
      <c r="J13" s="286">
        <v>0.4263888888888889</v>
      </c>
      <c r="K13" s="286">
        <v>0.4400462962962963</v>
      </c>
      <c r="L13" s="287">
        <f>I13-H13</f>
        <v>0.011967592592592613</v>
      </c>
      <c r="M13" s="287">
        <f>K13-J13</f>
        <v>0.013657407407407451</v>
      </c>
      <c r="N13" s="287">
        <f>M13+L13</f>
        <v>0.025625000000000064</v>
      </c>
      <c r="O13" s="288">
        <v>2</v>
      </c>
    </row>
    <row r="14" spans="1:15" ht="12.75" customHeight="1">
      <c r="A14" s="282"/>
      <c r="B14" s="283" t="s">
        <v>666</v>
      </c>
      <c r="C14" s="283" t="s">
        <v>667</v>
      </c>
      <c r="D14" s="284" t="s">
        <v>661</v>
      </c>
      <c r="E14" s="285"/>
      <c r="F14" s="285"/>
      <c r="G14" s="296" t="s">
        <v>657</v>
      </c>
      <c r="H14" s="286">
        <v>0.5652777777777778</v>
      </c>
      <c r="I14" s="286">
        <v>0.5762962962962963</v>
      </c>
      <c r="J14" s="286">
        <v>0.425</v>
      </c>
      <c r="K14" s="286">
        <v>0.44009259259259265</v>
      </c>
      <c r="L14" s="287">
        <f>I14-H14</f>
        <v>0.011018518518518539</v>
      </c>
      <c r="M14" s="287">
        <f>K14-J14</f>
        <v>0.015092592592592657</v>
      </c>
      <c r="N14" s="287">
        <f>M14+L14</f>
        <v>0.026111111111111196</v>
      </c>
      <c r="O14" s="288">
        <v>3</v>
      </c>
    </row>
    <row r="15" spans="1:15" ht="12.75" customHeight="1">
      <c r="A15" s="282"/>
      <c r="B15" s="283" t="s">
        <v>668</v>
      </c>
      <c r="C15" s="283" t="s">
        <v>669</v>
      </c>
      <c r="D15" s="284" t="s">
        <v>661</v>
      </c>
      <c r="E15" s="285"/>
      <c r="F15" s="285"/>
      <c r="G15" s="296" t="s">
        <v>657</v>
      </c>
      <c r="H15" s="286">
        <v>0.5680555555555555</v>
      </c>
      <c r="I15" s="286">
        <v>0.5832986111111111</v>
      </c>
      <c r="J15" s="286">
        <v>0.4277777777777778</v>
      </c>
      <c r="K15" s="286">
        <v>0.4412962962962963</v>
      </c>
      <c r="L15" s="287">
        <f>I15-H15</f>
        <v>0.015243055555555607</v>
      </c>
      <c r="M15" s="287">
        <f>K15-J15</f>
        <v>0.013518518518518485</v>
      </c>
      <c r="N15" s="287">
        <f>M15+L15</f>
        <v>0.028761574074074092</v>
      </c>
      <c r="O15" s="288">
        <v>4</v>
      </c>
    </row>
    <row r="16" spans="1:15" ht="12.75" customHeight="1">
      <c r="A16" s="289"/>
      <c r="B16" s="290"/>
      <c r="C16" s="290"/>
      <c r="D16" s="291"/>
      <c r="E16" s="292"/>
      <c r="F16" s="292"/>
      <c r="G16" s="292"/>
      <c r="H16" s="293"/>
      <c r="I16" s="293"/>
      <c r="J16" s="293"/>
      <c r="K16" s="293"/>
      <c r="L16" s="294"/>
      <c r="M16" s="294"/>
      <c r="N16" s="295"/>
      <c r="O16" s="272"/>
    </row>
    <row r="17" spans="1:15" ht="12.75" customHeight="1">
      <c r="A17" s="297" t="s">
        <v>670</v>
      </c>
      <c r="B17" s="297"/>
      <c r="C17" s="283"/>
      <c r="D17" s="285"/>
      <c r="E17" s="285"/>
      <c r="F17" s="285"/>
      <c r="G17" s="298"/>
      <c r="H17" s="299"/>
      <c r="I17" s="299"/>
      <c r="J17" s="299"/>
      <c r="K17" s="286"/>
      <c r="L17" s="287"/>
      <c r="M17" s="287"/>
      <c r="N17" s="287"/>
      <c r="O17" s="288"/>
    </row>
    <row r="18" spans="1:15" ht="12.75" customHeight="1">
      <c r="A18" s="300"/>
      <c r="B18" s="301" t="s">
        <v>671</v>
      </c>
      <c r="C18" s="301" t="s">
        <v>672</v>
      </c>
      <c r="D18" s="298" t="s">
        <v>673</v>
      </c>
      <c r="E18" s="298"/>
      <c r="F18" s="298"/>
      <c r="G18" s="296" t="s">
        <v>401</v>
      </c>
      <c r="H18" s="299">
        <v>0.6013888888888889</v>
      </c>
      <c r="I18" s="299">
        <v>0.6107638888888889</v>
      </c>
      <c r="J18" s="286">
        <v>0.43263888888888885</v>
      </c>
      <c r="K18" s="286">
        <v>0.44192129629629634</v>
      </c>
      <c r="L18" s="287">
        <f aca="true" t="shared" si="0" ref="L18:L24">I18-H18</f>
        <v>0.009375000000000022</v>
      </c>
      <c r="M18" s="287">
        <f aca="true" t="shared" si="1" ref="M18:M24">K18-J18</f>
        <v>0.00928240740740749</v>
      </c>
      <c r="N18" s="287">
        <f aca="true" t="shared" si="2" ref="N18:N24">M18+L18</f>
        <v>0.01865740740740751</v>
      </c>
      <c r="O18" s="288">
        <v>1</v>
      </c>
    </row>
    <row r="19" spans="1:15" ht="12.75" customHeight="1">
      <c r="A19" s="300"/>
      <c r="B19" s="283" t="s">
        <v>674</v>
      </c>
      <c r="C19" s="283" t="s">
        <v>675</v>
      </c>
      <c r="D19" s="285" t="s">
        <v>673</v>
      </c>
      <c r="E19" s="285"/>
      <c r="F19" s="285"/>
      <c r="G19" s="296" t="s">
        <v>657</v>
      </c>
      <c r="H19" s="299">
        <v>0.6</v>
      </c>
      <c r="I19" s="299">
        <v>0.609363425925926</v>
      </c>
      <c r="J19" s="286">
        <v>0.43194444444444446</v>
      </c>
      <c r="K19" s="286">
        <v>0.44133101851851847</v>
      </c>
      <c r="L19" s="287">
        <f t="shared" si="0"/>
        <v>0.009363425925925983</v>
      </c>
      <c r="M19" s="287">
        <f t="shared" si="1"/>
        <v>0.009386574074074006</v>
      </c>
      <c r="N19" s="287">
        <f t="shared" si="2"/>
        <v>0.01874999999999999</v>
      </c>
      <c r="O19" s="302">
        <v>1</v>
      </c>
    </row>
    <row r="20" spans="1:15" ht="12.75" customHeight="1">
      <c r="A20" s="300"/>
      <c r="B20" s="283" t="s">
        <v>662</v>
      </c>
      <c r="C20" s="283" t="s">
        <v>663</v>
      </c>
      <c r="D20" s="285" t="s">
        <v>673</v>
      </c>
      <c r="E20" s="285"/>
      <c r="F20" s="285"/>
      <c r="G20" s="296" t="s">
        <v>657</v>
      </c>
      <c r="H20" s="299">
        <v>0.5972222222222222</v>
      </c>
      <c r="I20" s="299">
        <v>0.6068634259259259</v>
      </c>
      <c r="J20" s="286">
        <v>0.4770833333333333</v>
      </c>
      <c r="K20" s="286">
        <v>0.48712962962962963</v>
      </c>
      <c r="L20" s="287">
        <f t="shared" si="0"/>
        <v>0.009641203703703694</v>
      </c>
      <c r="M20" s="287">
        <f t="shared" si="1"/>
        <v>0.010046296296296331</v>
      </c>
      <c r="N20" s="287">
        <f t="shared" si="2"/>
        <v>0.019687500000000024</v>
      </c>
      <c r="O20" s="303">
        <v>2</v>
      </c>
    </row>
    <row r="21" spans="1:15" ht="12.75" customHeight="1">
      <c r="A21" s="300"/>
      <c r="B21" s="283" t="s">
        <v>676</v>
      </c>
      <c r="C21" s="283" t="s">
        <v>677</v>
      </c>
      <c r="D21" s="285" t="s">
        <v>673</v>
      </c>
      <c r="E21" s="285"/>
      <c r="F21" s="285"/>
      <c r="G21" s="296" t="s">
        <v>657</v>
      </c>
      <c r="H21" s="299">
        <v>0.5986111111111111</v>
      </c>
      <c r="I21" s="299">
        <v>0.6094328703703703</v>
      </c>
      <c r="J21" s="286">
        <v>0.43472222222222223</v>
      </c>
      <c r="K21" s="286">
        <v>0.4456597222222222</v>
      </c>
      <c r="L21" s="287">
        <f t="shared" si="0"/>
        <v>0.010821759259259212</v>
      </c>
      <c r="M21" s="287">
        <f t="shared" si="1"/>
        <v>0.010937499999999989</v>
      </c>
      <c r="N21" s="287">
        <f t="shared" si="2"/>
        <v>0.0217592592592592</v>
      </c>
      <c r="O21" s="304">
        <v>3</v>
      </c>
    </row>
    <row r="22" spans="1:15" ht="12.75" customHeight="1">
      <c r="A22" s="300"/>
      <c r="B22" s="283" t="s">
        <v>678</v>
      </c>
      <c r="C22" s="283" t="s">
        <v>679</v>
      </c>
      <c r="D22" s="285" t="s">
        <v>673</v>
      </c>
      <c r="E22" s="285"/>
      <c r="F22" s="285"/>
      <c r="G22" s="296" t="s">
        <v>657</v>
      </c>
      <c r="H22" s="299">
        <v>0.5847222222222223</v>
      </c>
      <c r="I22" s="299">
        <v>0.5968981481481481</v>
      </c>
      <c r="J22" s="286">
        <v>0.4361111111111111</v>
      </c>
      <c r="K22" s="286">
        <v>0.44983796296296297</v>
      </c>
      <c r="L22" s="287">
        <f t="shared" si="0"/>
        <v>0.012175925925925868</v>
      </c>
      <c r="M22" s="287">
        <f t="shared" si="1"/>
        <v>0.013726851851851851</v>
      </c>
      <c r="N22" s="287">
        <f t="shared" si="2"/>
        <v>0.02590277777777772</v>
      </c>
      <c r="O22" s="288">
        <v>4</v>
      </c>
    </row>
    <row r="23" spans="1:15" ht="12.75" customHeight="1">
      <c r="A23" s="300"/>
      <c r="B23" s="283" t="s">
        <v>653</v>
      </c>
      <c r="C23" s="283" t="s">
        <v>654</v>
      </c>
      <c r="D23" s="285" t="s">
        <v>673</v>
      </c>
      <c r="E23" s="285"/>
      <c r="F23" s="285"/>
      <c r="G23" s="296" t="s">
        <v>657</v>
      </c>
      <c r="H23" s="299">
        <v>0.6027777777777777</v>
      </c>
      <c r="I23" s="299">
        <v>0.6167939814814815</v>
      </c>
      <c r="J23" s="286">
        <v>0.45416666666666666</v>
      </c>
      <c r="K23" s="286">
        <v>0.4689814814814815</v>
      </c>
      <c r="L23" s="287">
        <f t="shared" si="0"/>
        <v>0.014016203703703711</v>
      </c>
      <c r="M23" s="287">
        <f t="shared" si="1"/>
        <v>0.014814814814814836</v>
      </c>
      <c r="N23" s="287">
        <f t="shared" si="2"/>
        <v>0.028831018518518547</v>
      </c>
      <c r="O23" s="288">
        <v>5</v>
      </c>
    </row>
    <row r="24" spans="1:15" ht="12.75" customHeight="1">
      <c r="A24" s="300"/>
      <c r="B24" s="283" t="s">
        <v>680</v>
      </c>
      <c r="C24" s="283" t="s">
        <v>681</v>
      </c>
      <c r="D24" s="285" t="s">
        <v>673</v>
      </c>
      <c r="E24" s="285"/>
      <c r="F24" s="285"/>
      <c r="G24" s="296" t="s">
        <v>657</v>
      </c>
      <c r="H24" s="299">
        <v>0.6041666666666666</v>
      </c>
      <c r="I24" s="299">
        <v>0.6172685185185185</v>
      </c>
      <c r="J24" s="286">
        <v>0.4368055555555555</v>
      </c>
      <c r="K24" s="286">
        <v>0.452650462962963</v>
      </c>
      <c r="L24" s="287">
        <f t="shared" si="0"/>
        <v>0.013101851851851865</v>
      </c>
      <c r="M24" s="287">
        <f t="shared" si="1"/>
        <v>0.015844907407407516</v>
      </c>
      <c r="N24" s="287">
        <f t="shared" si="2"/>
        <v>0.02894675925925938</v>
      </c>
      <c r="O24" s="288">
        <v>6</v>
      </c>
    </row>
    <row r="25" spans="1:15" ht="12.75" customHeight="1">
      <c r="A25" s="289"/>
      <c r="B25" s="290"/>
      <c r="C25" s="290"/>
      <c r="D25" s="291"/>
      <c r="E25" s="292"/>
      <c r="F25" s="292"/>
      <c r="G25" s="292"/>
      <c r="H25" s="293"/>
      <c r="I25" s="293"/>
      <c r="J25" s="293"/>
      <c r="K25" s="293"/>
      <c r="L25" s="294"/>
      <c r="M25" s="294"/>
      <c r="N25" s="295"/>
      <c r="O25" s="272"/>
    </row>
    <row r="26" spans="1:15" ht="12.75" customHeight="1">
      <c r="A26" s="297" t="s">
        <v>682</v>
      </c>
      <c r="B26" s="277"/>
      <c r="H26" s="305"/>
      <c r="I26" s="305"/>
      <c r="J26" s="305"/>
      <c r="K26" s="305"/>
      <c r="L26" s="306"/>
      <c r="M26" s="306"/>
      <c r="N26" s="306"/>
      <c r="O26" s="272"/>
    </row>
    <row r="27" spans="1:15" ht="12.75" customHeight="1">
      <c r="A27" s="300"/>
      <c r="B27" s="301" t="s">
        <v>683</v>
      </c>
      <c r="C27" s="301" t="s">
        <v>684</v>
      </c>
      <c r="D27" s="285" t="s">
        <v>685</v>
      </c>
      <c r="E27" s="298"/>
      <c r="F27" s="298"/>
      <c r="G27" s="285" t="s">
        <v>657</v>
      </c>
      <c r="H27" s="299">
        <v>0.5833333333333334</v>
      </c>
      <c r="I27" s="299">
        <v>0.5935879629629629</v>
      </c>
      <c r="J27" s="286">
        <v>0.43333333333333335</v>
      </c>
      <c r="K27" s="286">
        <v>0.44253472222222223</v>
      </c>
      <c r="L27" s="287">
        <f>I27-H27</f>
        <v>0.01025462962962953</v>
      </c>
      <c r="M27" s="287">
        <f aca="true" t="shared" si="3" ref="M27:M33">K27-J27</f>
        <v>0.009201388888888884</v>
      </c>
      <c r="N27" s="287">
        <f>M27+L27</f>
        <v>0.019456018518518414</v>
      </c>
      <c r="O27" s="288">
        <v>1</v>
      </c>
    </row>
    <row r="28" spans="1:15" ht="12.75" customHeight="1">
      <c r="A28" s="300"/>
      <c r="B28" s="307" t="s">
        <v>686</v>
      </c>
      <c r="C28" s="307" t="s">
        <v>687</v>
      </c>
      <c r="D28" s="285" t="s">
        <v>685</v>
      </c>
      <c r="E28" s="308"/>
      <c r="F28" s="308"/>
      <c r="G28" s="285" t="s">
        <v>657</v>
      </c>
      <c r="H28" s="309">
        <v>0.5888888888888889</v>
      </c>
      <c r="I28" s="309">
        <v>0.6005324074074074</v>
      </c>
      <c r="J28" s="286">
        <v>0.43402777777777773</v>
      </c>
      <c r="K28" s="286">
        <v>0.44569444444444445</v>
      </c>
      <c r="L28" s="310">
        <f>I28-H28</f>
        <v>0.011643518518518525</v>
      </c>
      <c r="M28" s="287">
        <f t="shared" si="3"/>
        <v>0.011666666666666714</v>
      </c>
      <c r="N28" s="310">
        <f>M28+L28</f>
        <v>0.02331018518518524</v>
      </c>
      <c r="O28" s="302">
        <v>2</v>
      </c>
    </row>
    <row r="29" spans="1:15" ht="12.75" customHeight="1">
      <c r="A29" s="303"/>
      <c r="B29" s="311" t="s">
        <v>688</v>
      </c>
      <c r="C29" s="283" t="s">
        <v>689</v>
      </c>
      <c r="D29" s="285" t="s">
        <v>685</v>
      </c>
      <c r="E29" s="303"/>
      <c r="F29" s="285"/>
      <c r="G29" s="285" t="s">
        <v>657</v>
      </c>
      <c r="H29" s="299">
        <v>0.5861111111111111</v>
      </c>
      <c r="I29" s="299">
        <v>0.5981365740740741</v>
      </c>
      <c r="J29" s="286">
        <v>0.4354166666666666</v>
      </c>
      <c r="K29" s="286">
        <v>0.4472222222222222</v>
      </c>
      <c r="L29" s="312">
        <f>I29-H29</f>
        <v>0.012025462962962918</v>
      </c>
      <c r="M29" s="287">
        <f t="shared" si="3"/>
        <v>0.011805555555555569</v>
      </c>
      <c r="N29" s="312">
        <f>M29+L29</f>
        <v>0.023831018518518488</v>
      </c>
      <c r="O29" s="303">
        <v>3</v>
      </c>
    </row>
    <row r="30" spans="1:15" ht="12.75" customHeight="1">
      <c r="A30" s="300"/>
      <c r="B30" s="313" t="s">
        <v>690</v>
      </c>
      <c r="C30" s="313" t="s">
        <v>689</v>
      </c>
      <c r="D30" s="285" t="s">
        <v>685</v>
      </c>
      <c r="E30" s="314"/>
      <c r="F30" s="314"/>
      <c r="G30" s="285" t="s">
        <v>657</v>
      </c>
      <c r="H30" s="315">
        <v>0.6055555555555555</v>
      </c>
      <c r="I30" s="315">
        <v>0.6185763888888889</v>
      </c>
      <c r="J30" s="286">
        <v>0.4756944444444444</v>
      </c>
      <c r="K30" s="286">
        <v>0.48929398148148145</v>
      </c>
      <c r="L30" s="316">
        <f>I30-H30</f>
        <v>0.01302083333333337</v>
      </c>
      <c r="M30" s="287">
        <f t="shared" si="3"/>
        <v>0.013599537037037035</v>
      </c>
      <c r="N30" s="316">
        <f>M30+L30</f>
        <v>0.026620370370370405</v>
      </c>
      <c r="O30" s="304">
        <v>4</v>
      </c>
    </row>
    <row r="31" spans="1:15" ht="12.75" customHeight="1">
      <c r="A31" s="300"/>
      <c r="B31" s="283" t="s">
        <v>691</v>
      </c>
      <c r="C31" s="283" t="s">
        <v>692</v>
      </c>
      <c r="D31" s="285" t="s">
        <v>685</v>
      </c>
      <c r="E31" s="285"/>
      <c r="F31" s="285"/>
      <c r="G31" s="285" t="s">
        <v>657</v>
      </c>
      <c r="H31" s="299">
        <v>0.5708333333333333</v>
      </c>
      <c r="I31" s="299">
        <v>0.584537037037037</v>
      </c>
      <c r="J31" s="286">
        <v>0.4777777777777778</v>
      </c>
      <c r="K31" s="286">
        <v>0.4914930555555555</v>
      </c>
      <c r="L31" s="287">
        <f>I31-H31</f>
        <v>0.013703703703703662</v>
      </c>
      <c r="M31" s="287">
        <f t="shared" si="3"/>
        <v>0.013715277777777701</v>
      </c>
      <c r="N31" s="287">
        <f>M31+L31</f>
        <v>0.027418981481481364</v>
      </c>
      <c r="O31" s="288">
        <v>5</v>
      </c>
    </row>
    <row r="32" spans="1:15" ht="12.75" customHeight="1">
      <c r="A32" s="300"/>
      <c r="B32" s="283"/>
      <c r="C32" s="283"/>
      <c r="D32" s="285"/>
      <c r="E32" s="285"/>
      <c r="F32" s="285"/>
      <c r="G32" s="285"/>
      <c r="H32" s="299"/>
      <c r="I32" s="299"/>
      <c r="J32" s="286"/>
      <c r="K32" s="286"/>
      <c r="L32" s="287"/>
      <c r="M32" s="287"/>
      <c r="N32" s="287"/>
      <c r="O32" s="288"/>
    </row>
    <row r="33" spans="1:15" ht="12.75" customHeight="1">
      <c r="A33" s="300"/>
      <c r="B33" s="283" t="s">
        <v>693</v>
      </c>
      <c r="C33" s="283" t="s">
        <v>694</v>
      </c>
      <c r="D33" s="285" t="s">
        <v>685</v>
      </c>
      <c r="E33" s="285"/>
      <c r="F33" s="285"/>
      <c r="G33" s="285" t="s">
        <v>401</v>
      </c>
      <c r="H33" s="299">
        <v>0.5875</v>
      </c>
      <c r="I33" s="299">
        <v>0.6007986111111111</v>
      </c>
      <c r="J33" s="286">
        <v>0.4375</v>
      </c>
      <c r="K33" s="286">
        <v>0.45086805555555554</v>
      </c>
      <c r="L33" s="287">
        <f>I33-H33</f>
        <v>0.01329861111111108</v>
      </c>
      <c r="M33" s="287">
        <f t="shared" si="3"/>
        <v>0.013368055555555536</v>
      </c>
      <c r="N33" s="287">
        <f>M33+L33</f>
        <v>0.026666666666666616</v>
      </c>
      <c r="O33" s="288">
        <v>1</v>
      </c>
    </row>
    <row r="39" spans="4:8" ht="12.75" customHeight="1">
      <c r="D39" s="274" t="s">
        <v>642</v>
      </c>
      <c r="E39" s="274"/>
      <c r="F39" s="274"/>
      <c r="G39" s="275"/>
      <c r="H39" s="275"/>
    </row>
    <row r="41" spans="1:15" ht="12.75" customHeight="1">
      <c r="A41" s="277" t="s">
        <v>695</v>
      </c>
      <c r="B41" s="277"/>
      <c r="C41" s="277"/>
      <c r="H41" s="305"/>
      <c r="I41" s="305"/>
      <c r="J41" s="305"/>
      <c r="K41" s="305"/>
      <c r="L41" s="294"/>
      <c r="M41" s="294"/>
      <c r="N41" s="306"/>
      <c r="O41" s="306"/>
    </row>
    <row r="42" spans="1:15" ht="12.75" customHeight="1">
      <c r="A42" s="300"/>
      <c r="B42" s="317" t="s">
        <v>696</v>
      </c>
      <c r="C42" s="283" t="s">
        <v>697</v>
      </c>
      <c r="D42" s="285" t="s">
        <v>698</v>
      </c>
      <c r="E42" s="285"/>
      <c r="F42" s="285"/>
      <c r="G42" s="285" t="s">
        <v>657</v>
      </c>
      <c r="H42" s="299">
        <v>0.6256944444444444</v>
      </c>
      <c r="I42" s="299">
        <v>0.6349421296296297</v>
      </c>
      <c r="J42" s="286">
        <v>0.46527777777777773</v>
      </c>
      <c r="K42" s="286">
        <v>0.4741203703703704</v>
      </c>
      <c r="L42" s="287">
        <f aca="true" t="shared" si="4" ref="L42:L49">I42-H42</f>
        <v>0.009247685185185262</v>
      </c>
      <c r="M42" s="287">
        <f aca="true" t="shared" si="5" ref="M42:M49">K42-J42</f>
        <v>0.00884259259259268</v>
      </c>
      <c r="N42" s="287">
        <f aca="true" t="shared" si="6" ref="N42:N49">M42+L42</f>
        <v>0.01809027777777794</v>
      </c>
      <c r="O42" s="288">
        <v>1</v>
      </c>
    </row>
    <row r="43" spans="1:15" ht="12.75" customHeight="1">
      <c r="A43" s="300"/>
      <c r="B43" s="283" t="s">
        <v>699</v>
      </c>
      <c r="C43" s="283" t="s">
        <v>700</v>
      </c>
      <c r="D43" s="285" t="s">
        <v>698</v>
      </c>
      <c r="E43" s="285"/>
      <c r="F43" s="285"/>
      <c r="G43" s="285" t="s">
        <v>657</v>
      </c>
      <c r="H43" s="299">
        <v>0.6208333333333333</v>
      </c>
      <c r="I43" s="299">
        <v>0.6303009259259259</v>
      </c>
      <c r="J43" s="286">
        <v>0.46597222222222223</v>
      </c>
      <c r="K43" s="286">
        <v>0.4746064814814815</v>
      </c>
      <c r="L43" s="287">
        <f t="shared" si="4"/>
        <v>0.009467592592592555</v>
      </c>
      <c r="M43" s="287">
        <f t="shared" si="5"/>
        <v>0.008634259259259258</v>
      </c>
      <c r="N43" s="287">
        <f t="shared" si="6"/>
        <v>0.018101851851851813</v>
      </c>
      <c r="O43" s="288">
        <v>2</v>
      </c>
    </row>
    <row r="44" spans="1:15" ht="12.75" customHeight="1">
      <c r="A44" s="300"/>
      <c r="B44" s="283" t="s">
        <v>701</v>
      </c>
      <c r="C44" s="283" t="s">
        <v>702</v>
      </c>
      <c r="D44" s="285" t="s">
        <v>698</v>
      </c>
      <c r="E44" s="285"/>
      <c r="F44" s="285" t="s">
        <v>703</v>
      </c>
      <c r="G44" s="285" t="s">
        <v>657</v>
      </c>
      <c r="H44" s="299">
        <v>0.61875</v>
      </c>
      <c r="I44" s="299">
        <v>0.6278587962962963</v>
      </c>
      <c r="J44" s="286">
        <v>0.46458333333333335</v>
      </c>
      <c r="K44" s="286">
        <v>0.4744560185185185</v>
      </c>
      <c r="L44" s="287">
        <f t="shared" si="4"/>
        <v>0.00910879629629624</v>
      </c>
      <c r="M44" s="287">
        <f t="shared" si="5"/>
        <v>0.009872685185185137</v>
      </c>
      <c r="N44" s="287">
        <f t="shared" si="6"/>
        <v>0.018981481481481377</v>
      </c>
      <c r="O44" s="288">
        <v>3</v>
      </c>
    </row>
    <row r="45" spans="1:15" ht="12.75" customHeight="1">
      <c r="A45" s="300"/>
      <c r="B45" s="283" t="s">
        <v>704</v>
      </c>
      <c r="C45" s="283" t="s">
        <v>705</v>
      </c>
      <c r="D45" s="285" t="s">
        <v>698</v>
      </c>
      <c r="E45" s="285"/>
      <c r="F45" s="285" t="s">
        <v>706</v>
      </c>
      <c r="G45" s="285" t="s">
        <v>657</v>
      </c>
      <c r="H45" s="299">
        <v>0.6201388888888889</v>
      </c>
      <c r="I45" s="299">
        <v>0.6292129629629629</v>
      </c>
      <c r="J45" s="286">
        <v>0.46388888888888885</v>
      </c>
      <c r="K45" s="286">
        <v>0.4741782407407407</v>
      </c>
      <c r="L45" s="287">
        <f t="shared" si="4"/>
        <v>0.009074074074074012</v>
      </c>
      <c r="M45" s="287">
        <f t="shared" si="5"/>
        <v>0.010289351851851869</v>
      </c>
      <c r="N45" s="287">
        <f t="shared" si="6"/>
        <v>0.01936342592592588</v>
      </c>
      <c r="O45" s="288">
        <v>4</v>
      </c>
    </row>
    <row r="46" spans="1:15" ht="12.75" customHeight="1">
      <c r="A46" s="300"/>
      <c r="B46" s="283" t="s">
        <v>707</v>
      </c>
      <c r="C46" s="283" t="s">
        <v>708</v>
      </c>
      <c r="D46" s="285" t="s">
        <v>698</v>
      </c>
      <c r="E46" s="285"/>
      <c r="F46" s="285" t="s">
        <v>706</v>
      </c>
      <c r="G46" s="285" t="s">
        <v>657</v>
      </c>
      <c r="H46" s="299">
        <v>0.6194444444444445</v>
      </c>
      <c r="I46" s="299">
        <v>0.6292129629629629</v>
      </c>
      <c r="J46" s="286">
        <v>0.4666666666666666</v>
      </c>
      <c r="K46" s="286">
        <v>0.47707175925925926</v>
      </c>
      <c r="L46" s="287">
        <f t="shared" si="4"/>
        <v>0.009768518518518454</v>
      </c>
      <c r="M46" s="287">
        <f t="shared" si="5"/>
        <v>0.010405092592592646</v>
      </c>
      <c r="N46" s="287">
        <f t="shared" si="6"/>
        <v>0.0201736111111111</v>
      </c>
      <c r="O46" s="288">
        <v>5</v>
      </c>
    </row>
    <row r="47" spans="1:15" ht="12.75" customHeight="1">
      <c r="A47" s="300"/>
      <c r="B47" s="283" t="s">
        <v>709</v>
      </c>
      <c r="C47" s="283" t="s">
        <v>710</v>
      </c>
      <c r="D47" s="285" t="s">
        <v>698</v>
      </c>
      <c r="E47" s="285"/>
      <c r="F47" s="285" t="s">
        <v>706</v>
      </c>
      <c r="G47" s="285" t="s">
        <v>657</v>
      </c>
      <c r="H47" s="299">
        <v>0.625</v>
      </c>
      <c r="I47" s="299">
        <v>0.6364699074074074</v>
      </c>
      <c r="J47" s="286">
        <v>0.4680555555555555</v>
      </c>
      <c r="K47" s="286">
        <v>0.4787384259259259</v>
      </c>
      <c r="L47" s="287">
        <f t="shared" si="4"/>
        <v>0.011469907407407387</v>
      </c>
      <c r="M47" s="287">
        <f t="shared" si="5"/>
        <v>0.010682870370370412</v>
      </c>
      <c r="N47" s="287">
        <f t="shared" si="6"/>
        <v>0.0221527777777778</v>
      </c>
      <c r="O47" s="288">
        <v>6</v>
      </c>
    </row>
    <row r="48" spans="1:15" ht="12.75" customHeight="1">
      <c r="A48" s="300"/>
      <c r="B48" s="317" t="s">
        <v>711</v>
      </c>
      <c r="C48" s="283" t="s">
        <v>712</v>
      </c>
      <c r="D48" s="285" t="s">
        <v>698</v>
      </c>
      <c r="E48" s="285"/>
      <c r="F48" s="285" t="s">
        <v>706</v>
      </c>
      <c r="G48" s="285" t="s">
        <v>657</v>
      </c>
      <c r="H48" s="299">
        <v>0.6222222222222222</v>
      </c>
      <c r="I48" s="299">
        <v>0.6335648148148149</v>
      </c>
      <c r="J48" s="286">
        <v>0.4673611111111111</v>
      </c>
      <c r="K48" s="286">
        <v>0.4789583333333333</v>
      </c>
      <c r="L48" s="287">
        <f t="shared" si="4"/>
        <v>0.011342592592592626</v>
      </c>
      <c r="M48" s="287">
        <f t="shared" si="5"/>
        <v>0.011597222222222203</v>
      </c>
      <c r="N48" s="287">
        <f t="shared" si="6"/>
        <v>0.02293981481481483</v>
      </c>
      <c r="O48" s="288">
        <v>7</v>
      </c>
    </row>
    <row r="49" spans="1:15" ht="12.75" customHeight="1">
      <c r="A49" s="300"/>
      <c r="B49" s="317" t="s">
        <v>713</v>
      </c>
      <c r="C49" s="283" t="s">
        <v>714</v>
      </c>
      <c r="D49" s="285" t="s">
        <v>698</v>
      </c>
      <c r="E49" s="285"/>
      <c r="F49" s="285"/>
      <c r="G49" s="285" t="s">
        <v>657</v>
      </c>
      <c r="H49" s="299">
        <v>0.6277777777777778</v>
      </c>
      <c r="I49" s="299">
        <v>0.6396990740740741</v>
      </c>
      <c r="J49" s="286">
        <v>0.4694444444444445</v>
      </c>
      <c r="K49" s="286">
        <v>0.4807175925925926</v>
      </c>
      <c r="L49" s="287">
        <f t="shared" si="4"/>
        <v>0.011921296296296346</v>
      </c>
      <c r="M49" s="287">
        <f t="shared" si="5"/>
        <v>0.011273148148148115</v>
      </c>
      <c r="N49" s="287">
        <f t="shared" si="6"/>
        <v>0.023194444444444462</v>
      </c>
      <c r="O49" s="288">
        <v>8</v>
      </c>
    </row>
    <row r="50" spans="1:15" ht="12.75" customHeight="1">
      <c r="A50" s="300"/>
      <c r="B50" s="283" t="s">
        <v>715</v>
      </c>
      <c r="C50" s="283" t="s">
        <v>716</v>
      </c>
      <c r="D50" s="285" t="s">
        <v>698</v>
      </c>
      <c r="E50" s="285"/>
      <c r="F50" s="285"/>
      <c r="G50" s="285" t="s">
        <v>657</v>
      </c>
      <c r="H50" s="299">
        <v>0.6236111111111111</v>
      </c>
      <c r="I50" s="299">
        <v>0.6367476851851852</v>
      </c>
      <c r="J50" s="286">
        <v>0.47222222222222227</v>
      </c>
      <c r="K50" s="286">
        <v>0.48452546296296295</v>
      </c>
      <c r="L50" s="310">
        <f>I50-H50</f>
        <v>0.013136574074074092</v>
      </c>
      <c r="M50" s="287">
        <f>K50-J50</f>
        <v>0.012303240740740684</v>
      </c>
      <c r="N50" s="310">
        <f>M50+L50</f>
        <v>0.025439814814814776</v>
      </c>
      <c r="O50" s="288">
        <v>9</v>
      </c>
    </row>
    <row r="51" spans="1:15" ht="12.75" customHeight="1">
      <c r="A51" s="300"/>
      <c r="B51" s="317" t="s">
        <v>717</v>
      </c>
      <c r="C51" s="283" t="s">
        <v>718</v>
      </c>
      <c r="D51" s="285" t="s">
        <v>698</v>
      </c>
      <c r="E51" s="285"/>
      <c r="F51" s="285"/>
      <c r="G51" s="285" t="s">
        <v>657</v>
      </c>
      <c r="H51" s="299">
        <v>0.6270833333333333</v>
      </c>
      <c r="I51" s="299">
        <v>0.6395833333333333</v>
      </c>
      <c r="J51" s="286">
        <v>0.47152777777777777</v>
      </c>
      <c r="K51" s="286">
        <v>0.4847106481481482</v>
      </c>
      <c r="L51" s="312">
        <f>I51-H51</f>
        <v>0.012499999999999956</v>
      </c>
      <c r="M51" s="287">
        <f>K51-J51</f>
        <v>0.013182870370370414</v>
      </c>
      <c r="N51" s="312">
        <f>M51+L51</f>
        <v>0.02568287037037037</v>
      </c>
      <c r="O51" s="288">
        <v>10</v>
      </c>
    </row>
    <row r="52" spans="1:15" ht="12.75" customHeight="1">
      <c r="A52" s="300"/>
      <c r="B52" s="301" t="s">
        <v>719</v>
      </c>
      <c r="C52" s="301" t="s">
        <v>720</v>
      </c>
      <c r="D52" s="298" t="s">
        <v>698</v>
      </c>
      <c r="E52" s="298"/>
      <c r="F52" s="298" t="s">
        <v>706</v>
      </c>
      <c r="G52" s="285" t="s">
        <v>657</v>
      </c>
      <c r="H52" s="299">
        <v>0.6229166666666667</v>
      </c>
      <c r="I52" s="299">
        <v>0.6349884259259259</v>
      </c>
      <c r="J52" s="286">
        <v>0.4708333333333334</v>
      </c>
      <c r="K52" s="286">
        <v>0.4844791666666666</v>
      </c>
      <c r="L52" s="312">
        <f>I52-H52</f>
        <v>0.012071759259259185</v>
      </c>
      <c r="M52" s="287">
        <f>K52-J52</f>
        <v>0.013645833333333246</v>
      </c>
      <c r="N52" s="312">
        <f>M52+L52</f>
        <v>0.02571759259259243</v>
      </c>
      <c r="O52" s="288">
        <v>11</v>
      </c>
    </row>
    <row r="53" spans="1:15" ht="12.75" customHeight="1">
      <c r="A53" s="300"/>
      <c r="B53" s="317" t="s">
        <v>721</v>
      </c>
      <c r="C53" s="283" t="s">
        <v>722</v>
      </c>
      <c r="D53" s="285" t="s">
        <v>698</v>
      </c>
      <c r="E53" s="285"/>
      <c r="F53" s="285"/>
      <c r="G53" s="285" t="s">
        <v>657</v>
      </c>
      <c r="H53" s="299">
        <v>0.6284722222222222</v>
      </c>
      <c r="I53" s="299">
        <v>0.6434027777777778</v>
      </c>
      <c r="J53" s="286">
        <v>0.47361111111111115</v>
      </c>
      <c r="K53" s="286">
        <v>0.488587962962963</v>
      </c>
      <c r="L53" s="312">
        <f>I53-H53</f>
        <v>0.014930555555555558</v>
      </c>
      <c r="M53" s="287">
        <f>K53-J53</f>
        <v>0.014976851851851825</v>
      </c>
      <c r="N53" s="312">
        <f>M53+L53</f>
        <v>0.029907407407407383</v>
      </c>
      <c r="O53" s="288">
        <v>12</v>
      </c>
    </row>
    <row r="54" spans="1:15" ht="12.75" customHeight="1">
      <c r="A54" s="300"/>
      <c r="B54" s="283" t="s">
        <v>723</v>
      </c>
      <c r="C54" s="283" t="s">
        <v>724</v>
      </c>
      <c r="D54" s="285" t="s">
        <v>698</v>
      </c>
      <c r="E54" s="285"/>
      <c r="F54" s="285" t="s">
        <v>703</v>
      </c>
      <c r="G54" s="285" t="s">
        <v>657</v>
      </c>
      <c r="H54" s="299">
        <v>0.6243055555555556</v>
      </c>
      <c r="I54" s="299">
        <v>0.6363425925925926</v>
      </c>
      <c r="J54" s="286">
        <v>0.4701388888888889</v>
      </c>
      <c r="K54" s="318" t="s">
        <v>725</v>
      </c>
      <c r="L54" s="312">
        <f>I54-H54</f>
        <v>0.012037037037037068</v>
      </c>
      <c r="M54" s="287"/>
      <c r="N54" s="312"/>
      <c r="O54" s="288">
        <v>13</v>
      </c>
    </row>
    <row r="56" spans="1:15" ht="12.75" customHeight="1">
      <c r="A56" s="300"/>
      <c r="B56" s="283" t="s">
        <v>726</v>
      </c>
      <c r="C56" s="283" t="s">
        <v>727</v>
      </c>
      <c r="D56" s="285" t="s">
        <v>698</v>
      </c>
      <c r="E56" s="285"/>
      <c r="F56" s="285"/>
      <c r="G56" s="319" t="s">
        <v>401</v>
      </c>
      <c r="H56" s="299">
        <v>0.6180555555555556</v>
      </c>
      <c r="I56" s="299">
        <v>0.6299537037037037</v>
      </c>
      <c r="J56" s="286">
        <v>0.46875</v>
      </c>
      <c r="K56" s="286">
        <v>0.4807060185185185</v>
      </c>
      <c r="L56" s="287">
        <f>I56-H56</f>
        <v>0.011898148148148158</v>
      </c>
      <c r="M56" s="287">
        <f>K56-J56</f>
        <v>0.011956018518518519</v>
      </c>
      <c r="N56" s="287">
        <f>M56+L56</f>
        <v>0.023854166666666676</v>
      </c>
      <c r="O56" s="288">
        <v>1</v>
      </c>
    </row>
    <row r="57" spans="1:15" ht="12.75" customHeight="1">
      <c r="A57" s="300"/>
      <c r="B57" s="317" t="s">
        <v>728</v>
      </c>
      <c r="C57" s="283" t="s">
        <v>729</v>
      </c>
      <c r="D57" s="285" t="s">
        <v>698</v>
      </c>
      <c r="E57" s="285"/>
      <c r="F57" s="285" t="s">
        <v>703</v>
      </c>
      <c r="G57" s="285" t="s">
        <v>401</v>
      </c>
      <c r="H57" s="299">
        <v>0.6263888888888889</v>
      </c>
      <c r="I57" s="299">
        <v>0.6395717592592592</v>
      </c>
      <c r="J57" s="286">
        <v>0.47430555555555554</v>
      </c>
      <c r="K57" s="286">
        <v>0.4906944444444445</v>
      </c>
      <c r="L57" s="312">
        <f>I57-H57</f>
        <v>0.013182870370370359</v>
      </c>
      <c r="M57" s="287">
        <f>K57-J57</f>
        <v>0.016388888888888953</v>
      </c>
      <c r="N57" s="312">
        <f>M57+L57</f>
        <v>0.02957175925925931</v>
      </c>
      <c r="O57" s="288">
        <v>2</v>
      </c>
    </row>
    <row r="58" spans="1:15" ht="12.75" customHeight="1">
      <c r="A58" s="289"/>
      <c r="B58" s="320"/>
      <c r="C58" s="290"/>
      <c r="D58" s="292"/>
      <c r="E58" s="292"/>
      <c r="F58" s="292"/>
      <c r="G58" s="292"/>
      <c r="H58" s="293"/>
      <c r="I58" s="293"/>
      <c r="J58" s="293"/>
      <c r="K58" s="293"/>
      <c r="L58" s="294"/>
      <c r="M58" s="294"/>
      <c r="N58" s="294"/>
      <c r="O58" s="295"/>
    </row>
    <row r="59" spans="1:15" ht="12.75" customHeight="1">
      <c r="A59" s="277" t="s">
        <v>730</v>
      </c>
      <c r="B59" s="321"/>
      <c r="C59" s="321"/>
      <c r="D59" s="322"/>
      <c r="E59" s="323"/>
      <c r="F59" s="323"/>
      <c r="G59" s="323"/>
      <c r="H59" s="323"/>
      <c r="I59" s="323"/>
      <c r="J59" s="323"/>
      <c r="K59" s="323"/>
      <c r="L59" s="294"/>
      <c r="M59" s="294"/>
      <c r="N59" s="324"/>
      <c r="O59" s="324"/>
    </row>
    <row r="60" spans="1:15" ht="12.75" customHeight="1">
      <c r="A60" s="282"/>
      <c r="B60" s="283" t="s">
        <v>731</v>
      </c>
      <c r="C60" s="283" t="s">
        <v>732</v>
      </c>
      <c r="D60" s="284" t="s">
        <v>733</v>
      </c>
      <c r="E60" s="285"/>
      <c r="F60" s="285"/>
      <c r="G60" s="296" t="s">
        <v>401</v>
      </c>
      <c r="H60" s="286">
        <v>0.638888888888889</v>
      </c>
      <c r="I60" s="286">
        <v>0.6464120370370371</v>
      </c>
      <c r="J60" s="286">
        <v>0.4486111111111111</v>
      </c>
      <c r="K60" s="286">
        <v>0.4560532407407407</v>
      </c>
      <c r="L60" s="287">
        <f>I60-H60</f>
        <v>0.00752314814814814</v>
      </c>
      <c r="M60" s="287">
        <f>K60-J60</f>
        <v>0.00744212962962959</v>
      </c>
      <c r="N60" s="287">
        <f>M60+L60</f>
        <v>0.01496527777777773</v>
      </c>
      <c r="O60" s="288">
        <v>1</v>
      </c>
    </row>
    <row r="62" spans="1:15" ht="12.75" customHeight="1">
      <c r="A62" s="282"/>
      <c r="B62" s="283" t="s">
        <v>41</v>
      </c>
      <c r="C62" s="283" t="s">
        <v>734</v>
      </c>
      <c r="D62" s="284" t="s">
        <v>733</v>
      </c>
      <c r="E62" s="285"/>
      <c r="F62" s="285"/>
      <c r="G62" s="296" t="s">
        <v>657</v>
      </c>
      <c r="H62" s="286">
        <v>0.6395833333333333</v>
      </c>
      <c r="I62" s="286">
        <v>0.6467939814814815</v>
      </c>
      <c r="J62" s="286">
        <v>0.4479166666666667</v>
      </c>
      <c r="K62" s="286">
        <v>0.4548611111111111</v>
      </c>
      <c r="L62" s="287">
        <f aca="true" t="shared" si="7" ref="L62:L69">I62-H62</f>
        <v>0.007210648148148202</v>
      </c>
      <c r="M62" s="287">
        <f aca="true" t="shared" si="8" ref="M62:M69">K62-J62</f>
        <v>0.00694444444444442</v>
      </c>
      <c r="N62" s="287">
        <f aca="true" t="shared" si="9" ref="N62:N69">M62+L62</f>
        <v>0.014155092592592622</v>
      </c>
      <c r="O62" s="288">
        <v>1</v>
      </c>
    </row>
    <row r="63" spans="1:15" ht="12.75" customHeight="1">
      <c r="A63" s="282"/>
      <c r="B63" s="283" t="s">
        <v>735</v>
      </c>
      <c r="C63" s="283" t="s">
        <v>736</v>
      </c>
      <c r="D63" s="284" t="s">
        <v>733</v>
      </c>
      <c r="E63" s="285"/>
      <c r="F63" s="285"/>
      <c r="G63" s="296" t="s">
        <v>657</v>
      </c>
      <c r="H63" s="286">
        <v>0.6451388888888888</v>
      </c>
      <c r="I63" s="286">
        <v>0.6536226851851852</v>
      </c>
      <c r="J63" s="286">
        <v>0.449305555555556</v>
      </c>
      <c r="K63" s="286">
        <v>0.45773148148148146</v>
      </c>
      <c r="L63" s="287">
        <f t="shared" si="7"/>
        <v>0.008483796296296364</v>
      </c>
      <c r="M63" s="287">
        <f t="shared" si="8"/>
        <v>0.008425925925925448</v>
      </c>
      <c r="N63" s="287">
        <f t="shared" si="9"/>
        <v>0.016909722222221812</v>
      </c>
      <c r="O63" s="288">
        <v>2</v>
      </c>
    </row>
    <row r="64" spans="1:15" ht="12.75" customHeight="1">
      <c r="A64" s="282"/>
      <c r="B64" s="283" t="s">
        <v>737</v>
      </c>
      <c r="C64" s="301" t="s">
        <v>738</v>
      </c>
      <c r="D64" s="325" t="s">
        <v>733</v>
      </c>
      <c r="E64" s="298"/>
      <c r="F64" s="298"/>
      <c r="G64" s="296" t="s">
        <v>657</v>
      </c>
      <c r="H64" s="286">
        <v>0.6416666666666667</v>
      </c>
      <c r="I64" s="286">
        <v>0.6504398148148148</v>
      </c>
      <c r="J64" s="286">
        <v>0.45</v>
      </c>
      <c r="K64" s="286">
        <v>0.45856481481481487</v>
      </c>
      <c r="L64" s="287">
        <f t="shared" si="7"/>
        <v>0.008773148148148113</v>
      </c>
      <c r="M64" s="287">
        <f t="shared" si="8"/>
        <v>0.008564814814814858</v>
      </c>
      <c r="N64" s="287">
        <f t="shared" si="9"/>
        <v>0.01733796296296297</v>
      </c>
      <c r="O64" s="288">
        <v>3</v>
      </c>
    </row>
    <row r="65" spans="1:15" ht="12.75" customHeight="1">
      <c r="A65" s="282"/>
      <c r="B65" s="283" t="s">
        <v>739</v>
      </c>
      <c r="C65" s="283" t="s">
        <v>740</v>
      </c>
      <c r="D65" s="284" t="s">
        <v>733</v>
      </c>
      <c r="E65" s="285"/>
      <c r="F65" s="285"/>
      <c r="G65" s="296" t="s">
        <v>657</v>
      </c>
      <c r="H65" s="286">
        <v>0.6402777777777778</v>
      </c>
      <c r="I65" s="286">
        <v>0.6493402777777778</v>
      </c>
      <c r="J65" s="286">
        <v>0.450694444444444</v>
      </c>
      <c r="K65" s="286">
        <v>0.459074074074074</v>
      </c>
      <c r="L65" s="287">
        <f t="shared" si="7"/>
        <v>0.009062499999999973</v>
      </c>
      <c r="M65" s="287">
        <f t="shared" si="8"/>
        <v>0.008379629629630014</v>
      </c>
      <c r="N65" s="287">
        <f t="shared" si="9"/>
        <v>0.017442129629629988</v>
      </c>
      <c r="O65" s="288">
        <v>4</v>
      </c>
    </row>
    <row r="66" spans="1:15" ht="12.75" customHeight="1">
      <c r="A66" s="282"/>
      <c r="B66" s="283" t="s">
        <v>741</v>
      </c>
      <c r="C66" s="283" t="s">
        <v>742</v>
      </c>
      <c r="D66" s="284" t="s">
        <v>733</v>
      </c>
      <c r="E66" s="285"/>
      <c r="F66" s="285"/>
      <c r="G66" s="296" t="s">
        <v>657</v>
      </c>
      <c r="H66" s="286">
        <v>0.6409722222222222</v>
      </c>
      <c r="I66" s="286">
        <v>0.6501273148148148</v>
      </c>
      <c r="J66" s="286">
        <v>0.451388888888889</v>
      </c>
      <c r="K66" s="286">
        <v>0.4601851851851852</v>
      </c>
      <c r="L66" s="287">
        <f t="shared" si="7"/>
        <v>0.009155092592592617</v>
      </c>
      <c r="M66" s="287">
        <f t="shared" si="8"/>
        <v>0.008796296296296191</v>
      </c>
      <c r="N66" s="287">
        <f t="shared" si="9"/>
        <v>0.01795138888888881</v>
      </c>
      <c r="O66" s="288">
        <v>5</v>
      </c>
    </row>
    <row r="67" spans="1:15" ht="12.75" customHeight="1">
      <c r="A67" s="282"/>
      <c r="B67" s="283" t="s">
        <v>743</v>
      </c>
      <c r="C67" s="283" t="s">
        <v>744</v>
      </c>
      <c r="D67" s="284" t="s">
        <v>733</v>
      </c>
      <c r="E67" s="285"/>
      <c r="F67" s="285"/>
      <c r="G67" s="296" t="s">
        <v>657</v>
      </c>
      <c r="H67" s="286">
        <v>0.642361111111111</v>
      </c>
      <c r="I67" s="286">
        <v>0.6521875</v>
      </c>
      <c r="J67" s="286">
        <v>0.452083333333333</v>
      </c>
      <c r="K67" s="286">
        <v>0.46208333333333335</v>
      </c>
      <c r="L67" s="287">
        <f t="shared" si="7"/>
        <v>0.009826388888888982</v>
      </c>
      <c r="M67" s="287">
        <f t="shared" si="8"/>
        <v>0.010000000000000342</v>
      </c>
      <c r="N67" s="287">
        <f t="shared" si="9"/>
        <v>0.019826388888889324</v>
      </c>
      <c r="O67" s="288">
        <v>6</v>
      </c>
    </row>
    <row r="68" spans="1:15" ht="12.75" customHeight="1">
      <c r="A68" s="282"/>
      <c r="B68" s="283" t="s">
        <v>745</v>
      </c>
      <c r="C68" s="283" t="s">
        <v>746</v>
      </c>
      <c r="D68" s="284" t="s">
        <v>733</v>
      </c>
      <c r="E68" s="285"/>
      <c r="F68" s="285"/>
      <c r="G68" s="296" t="s">
        <v>657</v>
      </c>
      <c r="H68" s="286">
        <v>0.6430555555555556</v>
      </c>
      <c r="I68" s="286">
        <v>0.6532175925925926</v>
      </c>
      <c r="J68" s="286">
        <v>0.452777777777778</v>
      </c>
      <c r="K68" s="286">
        <v>0.46327546296296296</v>
      </c>
      <c r="L68" s="287">
        <f t="shared" si="7"/>
        <v>0.010162037037036997</v>
      </c>
      <c r="M68" s="287">
        <f t="shared" si="8"/>
        <v>0.010497685185184957</v>
      </c>
      <c r="N68" s="287">
        <f t="shared" si="9"/>
        <v>0.020659722222221955</v>
      </c>
      <c r="O68" s="288">
        <v>7</v>
      </c>
    </row>
    <row r="69" spans="1:15" ht="12.75" customHeight="1">
      <c r="A69" s="282"/>
      <c r="B69" s="283" t="s">
        <v>747</v>
      </c>
      <c r="C69" s="283" t="s">
        <v>748</v>
      </c>
      <c r="D69" s="284" t="s">
        <v>733</v>
      </c>
      <c r="E69" s="285"/>
      <c r="F69" s="285"/>
      <c r="G69" s="296" t="s">
        <v>657</v>
      </c>
      <c r="H69" s="286">
        <v>0.6444444444444445</v>
      </c>
      <c r="I69" s="286">
        <v>0.6558449074074074</v>
      </c>
      <c r="J69" s="286">
        <v>0.453472222222222</v>
      </c>
      <c r="K69" s="286">
        <v>0.4642013888888889</v>
      </c>
      <c r="L69" s="287">
        <f t="shared" si="7"/>
        <v>0.011400462962962932</v>
      </c>
      <c r="M69" s="287">
        <f t="shared" si="8"/>
        <v>0.0107291666666669</v>
      </c>
      <c r="N69" s="287">
        <f t="shared" si="9"/>
        <v>0.022129629629629832</v>
      </c>
      <c r="O69" s="288">
        <v>8</v>
      </c>
    </row>
    <row r="70" spans="1:15" ht="12.75" customHeight="1">
      <c r="A70" s="289"/>
      <c r="B70" s="293"/>
      <c r="C70" s="294"/>
      <c r="D70" s="294"/>
      <c r="E70" s="294"/>
      <c r="F70" s="295"/>
      <c r="L70" s="272"/>
      <c r="M70" s="272"/>
      <c r="N70" s="272"/>
      <c r="O70" s="272"/>
    </row>
    <row r="72" spans="1:15" ht="12.75" customHeight="1">
      <c r="A72" s="289"/>
      <c r="B72" s="293"/>
      <c r="C72" s="294"/>
      <c r="D72" s="294"/>
      <c r="E72" s="294"/>
      <c r="F72" s="295"/>
      <c r="L72" s="272"/>
      <c r="M72" s="272"/>
      <c r="N72" s="272"/>
      <c r="O72" s="272"/>
    </row>
    <row r="73" spans="1:15" ht="12.75" customHeight="1">
      <c r="A73" s="289"/>
      <c r="B73" s="293"/>
      <c r="C73" s="294"/>
      <c r="D73" s="294"/>
      <c r="E73" s="294"/>
      <c r="F73" s="295"/>
      <c r="L73" s="272"/>
      <c r="M73" s="272"/>
      <c r="N73" s="272"/>
      <c r="O73" s="272"/>
    </row>
    <row r="74" spans="1:15" ht="12.75" customHeight="1">
      <c r="A74" s="289"/>
      <c r="B74" s="293"/>
      <c r="C74" s="294"/>
      <c r="D74" s="294"/>
      <c r="E74" s="294"/>
      <c r="F74" s="295"/>
      <c r="L74" s="272"/>
      <c r="M74" s="272"/>
      <c r="N74" s="272"/>
      <c r="O74" s="272"/>
    </row>
    <row r="75" spans="1:15" ht="12.75" customHeight="1">
      <c r="A75" s="289"/>
      <c r="B75" s="293"/>
      <c r="C75" s="294"/>
      <c r="D75" s="274" t="s">
        <v>642</v>
      </c>
      <c r="E75" s="294"/>
      <c r="F75" s="295"/>
      <c r="L75" s="272"/>
      <c r="M75" s="272"/>
      <c r="N75" s="272"/>
      <c r="O75" s="272"/>
    </row>
    <row r="77" spans="1:15" ht="12.75" customHeight="1">
      <c r="A77" s="277" t="s">
        <v>749</v>
      </c>
      <c r="B77" s="277"/>
      <c r="H77" s="305"/>
      <c r="I77" s="305"/>
      <c r="J77" s="305"/>
      <c r="K77" s="305"/>
      <c r="L77" s="306"/>
      <c r="M77" s="306"/>
      <c r="N77" s="306"/>
      <c r="O77" s="306"/>
    </row>
    <row r="78" spans="1:15" ht="12.75" customHeight="1">
      <c r="A78" s="300"/>
      <c r="B78" s="283" t="s">
        <v>750</v>
      </c>
      <c r="C78" s="283" t="s">
        <v>751</v>
      </c>
      <c r="D78" s="285" t="s">
        <v>752</v>
      </c>
      <c r="E78" s="285"/>
      <c r="F78" s="285"/>
      <c r="G78" s="296" t="s">
        <v>703</v>
      </c>
      <c r="H78" s="299">
        <v>0.6689814814814815</v>
      </c>
      <c r="I78" s="299">
        <v>0.6807754629629629</v>
      </c>
      <c r="J78" s="286">
        <v>0.4875</v>
      </c>
      <c r="K78" s="286">
        <v>0.4996990740740741</v>
      </c>
      <c r="L78" s="287">
        <f aca="true" t="shared" si="10" ref="L78:L86">I78-H78</f>
        <v>0.011793981481481364</v>
      </c>
      <c r="M78" s="287">
        <f aca="true" t="shared" si="11" ref="M78:M86">K78-J78</f>
        <v>0.012199074074074112</v>
      </c>
      <c r="N78" s="287">
        <f aca="true" t="shared" si="12" ref="N78:N86">M78+L78</f>
        <v>0.023993055555555476</v>
      </c>
      <c r="O78" s="288">
        <v>1</v>
      </c>
    </row>
    <row r="79" spans="1:15" ht="12.75" customHeight="1">
      <c r="A79" s="300"/>
      <c r="B79" s="283" t="s">
        <v>753</v>
      </c>
      <c r="C79" s="283" t="s">
        <v>754</v>
      </c>
      <c r="D79" s="285" t="s">
        <v>752</v>
      </c>
      <c r="E79" s="285"/>
      <c r="F79" s="285"/>
      <c r="G79" s="296"/>
      <c r="H79" s="299">
        <v>0.6673611111111111</v>
      </c>
      <c r="I79" s="299">
        <v>0.680162037037037</v>
      </c>
      <c r="J79" s="286">
        <v>0.488888888888889</v>
      </c>
      <c r="K79" s="286">
        <v>0.5010648148148148</v>
      </c>
      <c r="L79" s="287">
        <f t="shared" si="10"/>
        <v>0.012800925925925966</v>
      </c>
      <c r="M79" s="287">
        <f t="shared" si="11"/>
        <v>0.012175925925925812</v>
      </c>
      <c r="N79" s="287">
        <f t="shared" si="12"/>
        <v>0.024976851851851778</v>
      </c>
      <c r="O79" s="288">
        <v>2</v>
      </c>
    </row>
    <row r="80" spans="1:15" ht="12.75" customHeight="1">
      <c r="A80" s="300"/>
      <c r="B80" s="283" t="s">
        <v>755</v>
      </c>
      <c r="C80" s="283" t="s">
        <v>654</v>
      </c>
      <c r="D80" s="285" t="s">
        <v>752</v>
      </c>
      <c r="E80" s="285"/>
      <c r="F80" s="285"/>
      <c r="G80" s="296" t="s">
        <v>706</v>
      </c>
      <c r="H80" s="299">
        <v>0.6680555555555556</v>
      </c>
      <c r="I80" s="299">
        <v>0.6806828703703703</v>
      </c>
      <c r="J80" s="286">
        <v>0.48819444444444443</v>
      </c>
      <c r="K80" s="286">
        <v>0.5012731481481482</v>
      </c>
      <c r="L80" s="287">
        <f t="shared" si="10"/>
        <v>0.012627314814814716</v>
      </c>
      <c r="M80" s="287">
        <f t="shared" si="11"/>
        <v>0.013078703703703731</v>
      </c>
      <c r="N80" s="287">
        <f t="shared" si="12"/>
        <v>0.025706018518518448</v>
      </c>
      <c r="O80" s="288">
        <v>3</v>
      </c>
    </row>
    <row r="81" spans="1:15" ht="12.75" customHeight="1">
      <c r="A81" s="300"/>
      <c r="B81" s="283" t="s">
        <v>756</v>
      </c>
      <c r="C81" s="283" t="s">
        <v>757</v>
      </c>
      <c r="D81" s="285" t="s">
        <v>752</v>
      </c>
      <c r="E81" s="285"/>
      <c r="F81" s="285"/>
      <c r="G81" s="296"/>
      <c r="H81" s="299">
        <v>0.6715277777777778</v>
      </c>
      <c r="I81" s="299">
        <v>0.6855092592592592</v>
      </c>
      <c r="J81" s="286">
        <v>0.489583333333333</v>
      </c>
      <c r="K81" s="286">
        <v>0.50375</v>
      </c>
      <c r="L81" s="287">
        <f t="shared" si="10"/>
        <v>0.013981481481481373</v>
      </c>
      <c r="M81" s="287">
        <f t="shared" si="11"/>
        <v>0.01416666666666705</v>
      </c>
      <c r="N81" s="287">
        <f t="shared" si="12"/>
        <v>0.028148148148148422</v>
      </c>
      <c r="O81" s="288">
        <v>4</v>
      </c>
    </row>
    <row r="82" spans="1:15" ht="12.75" customHeight="1">
      <c r="A82" s="300"/>
      <c r="B82" s="283" t="s">
        <v>758</v>
      </c>
      <c r="C82" s="283" t="s">
        <v>759</v>
      </c>
      <c r="D82" s="285" t="s">
        <v>752</v>
      </c>
      <c r="E82" s="285"/>
      <c r="F82" s="285"/>
      <c r="G82" s="296"/>
      <c r="H82" s="299">
        <v>0.6708333333333334</v>
      </c>
      <c r="I82" s="299">
        <v>0.6860185185185186</v>
      </c>
      <c r="J82" s="286">
        <v>0.490277777777778</v>
      </c>
      <c r="K82" s="286">
        <v>0.5059027777777778</v>
      </c>
      <c r="L82" s="287">
        <f t="shared" si="10"/>
        <v>0.01518518518518519</v>
      </c>
      <c r="M82" s="287">
        <f t="shared" si="11"/>
        <v>0.015624999999999833</v>
      </c>
      <c r="N82" s="287">
        <f t="shared" si="12"/>
        <v>0.030810185185185024</v>
      </c>
      <c r="O82" s="288">
        <v>5</v>
      </c>
    </row>
    <row r="83" spans="1:15" ht="12.75" customHeight="1">
      <c r="A83" s="300"/>
      <c r="B83" s="283" t="s">
        <v>753</v>
      </c>
      <c r="C83" s="283" t="s">
        <v>760</v>
      </c>
      <c r="D83" s="285" t="s">
        <v>752</v>
      </c>
      <c r="E83" s="285"/>
      <c r="F83" s="285"/>
      <c r="G83" s="296"/>
      <c r="H83" s="299">
        <v>0.6701388888888888</v>
      </c>
      <c r="I83" s="299">
        <v>0.6857291666666666</v>
      </c>
      <c r="J83" s="286">
        <v>0.490972222222222</v>
      </c>
      <c r="K83" s="286">
        <v>0.506724537037037</v>
      </c>
      <c r="L83" s="287">
        <f t="shared" si="10"/>
        <v>0.015590277777777772</v>
      </c>
      <c r="M83" s="287">
        <f t="shared" si="11"/>
        <v>0.015752314814815038</v>
      </c>
      <c r="N83" s="287">
        <f t="shared" si="12"/>
        <v>0.03134259259259281</v>
      </c>
      <c r="O83" s="288">
        <v>6</v>
      </c>
    </row>
    <row r="84" spans="1:15" ht="12.75" customHeight="1">
      <c r="A84" s="300"/>
      <c r="B84" s="283" t="s">
        <v>761</v>
      </c>
      <c r="C84" s="283" t="s">
        <v>762</v>
      </c>
      <c r="D84" s="285" t="s">
        <v>752</v>
      </c>
      <c r="E84" s="285"/>
      <c r="F84" s="285"/>
      <c r="G84" s="296"/>
      <c r="H84" s="299">
        <v>0.6694444444444444</v>
      </c>
      <c r="I84" s="299">
        <v>0.6855324074074075</v>
      </c>
      <c r="J84" s="286">
        <v>0.491666666666667</v>
      </c>
      <c r="K84" s="286">
        <v>0.507025462962963</v>
      </c>
      <c r="L84" s="287">
        <f t="shared" si="10"/>
        <v>0.01608796296296311</v>
      </c>
      <c r="M84" s="287">
        <f t="shared" si="11"/>
        <v>0.015358796296296051</v>
      </c>
      <c r="N84" s="287">
        <f t="shared" si="12"/>
        <v>0.03144675925925916</v>
      </c>
      <c r="O84" s="288">
        <v>7</v>
      </c>
    </row>
    <row r="85" spans="1:15" ht="12.75" customHeight="1">
      <c r="A85" s="300"/>
      <c r="B85" s="283" t="s">
        <v>763</v>
      </c>
      <c r="C85" s="283" t="s">
        <v>764</v>
      </c>
      <c r="D85" s="285" t="s">
        <v>752</v>
      </c>
      <c r="E85" s="285"/>
      <c r="F85" s="285"/>
      <c r="G85" s="296" t="s">
        <v>706</v>
      </c>
      <c r="H85" s="299">
        <v>0.6722222222222222</v>
      </c>
      <c r="I85" s="299">
        <v>0.6898148148148149</v>
      </c>
      <c r="J85" s="286">
        <v>0.492361111111111</v>
      </c>
      <c r="K85" s="286">
        <v>0.5108796296296296</v>
      </c>
      <c r="L85" s="287">
        <f t="shared" si="10"/>
        <v>0.017592592592592715</v>
      </c>
      <c r="M85" s="287">
        <f t="shared" si="11"/>
        <v>0.0185185185185186</v>
      </c>
      <c r="N85" s="287">
        <f t="shared" si="12"/>
        <v>0.036111111111111316</v>
      </c>
      <c r="O85" s="288">
        <v>8</v>
      </c>
    </row>
    <row r="86" spans="1:15" ht="12.75" customHeight="1">
      <c r="A86" s="300"/>
      <c r="B86" s="283" t="s">
        <v>765</v>
      </c>
      <c r="C86" s="283" t="s">
        <v>766</v>
      </c>
      <c r="D86" s="285" t="s">
        <v>752</v>
      </c>
      <c r="E86" s="285"/>
      <c r="F86" s="285"/>
      <c r="G86" s="296" t="s">
        <v>703</v>
      </c>
      <c r="H86" s="299">
        <v>0.6666666666666666</v>
      </c>
      <c r="I86" s="299">
        <v>0.6887152777777777</v>
      </c>
      <c r="J86" s="286">
        <v>0.48680555555555555</v>
      </c>
      <c r="K86" s="286">
        <v>0.5092824074074074</v>
      </c>
      <c r="L86" s="287">
        <f t="shared" si="10"/>
        <v>0.022048611111111116</v>
      </c>
      <c r="M86" s="287">
        <f t="shared" si="11"/>
        <v>0.02247685185185183</v>
      </c>
      <c r="N86" s="287">
        <f t="shared" si="12"/>
        <v>0.04452546296296295</v>
      </c>
      <c r="O86" s="288">
        <v>9</v>
      </c>
    </row>
    <row r="87" spans="1:15" ht="12.75" customHeight="1">
      <c r="A87" s="326" t="s">
        <v>767</v>
      </c>
      <c r="B87" s="327"/>
      <c r="C87" s="328"/>
      <c r="D87" s="329"/>
      <c r="E87" s="328"/>
      <c r="F87" s="328"/>
      <c r="G87" s="328"/>
      <c r="H87" s="305"/>
      <c r="I87" s="305"/>
      <c r="J87" s="305"/>
      <c r="K87" s="305"/>
      <c r="L87" s="306"/>
      <c r="M87" s="306"/>
      <c r="N87" s="306"/>
      <c r="O87" s="306"/>
    </row>
    <row r="88" spans="1:15" ht="12.75" customHeight="1">
      <c r="A88" s="300"/>
      <c r="B88" s="283" t="s">
        <v>768</v>
      </c>
      <c r="C88" s="283" t="s">
        <v>769</v>
      </c>
      <c r="D88" s="285" t="s">
        <v>770</v>
      </c>
      <c r="E88" s="285"/>
      <c r="F88" s="285"/>
      <c r="G88" s="285"/>
      <c r="H88" s="299">
        <v>0.6534722222222222</v>
      </c>
      <c r="I88" s="286">
        <v>0.6672916666666667</v>
      </c>
      <c r="J88" s="286">
        <v>0.48125</v>
      </c>
      <c r="K88" s="286">
        <v>0.49574074074074076</v>
      </c>
      <c r="L88" s="287">
        <f aca="true" t="shared" si="13" ref="L88:L93">I88-H88</f>
        <v>0.013819444444444495</v>
      </c>
      <c r="M88" s="287">
        <f aca="true" t="shared" si="14" ref="M88:M93">K88-J88</f>
        <v>0.014490740740740748</v>
      </c>
      <c r="N88" s="287">
        <f aca="true" t="shared" si="15" ref="N88:N93">M88+L88</f>
        <v>0.028310185185185244</v>
      </c>
      <c r="O88" s="288">
        <v>1</v>
      </c>
    </row>
    <row r="89" spans="1:15" ht="12.75" customHeight="1">
      <c r="A89" s="300"/>
      <c r="B89" s="283" t="s">
        <v>771</v>
      </c>
      <c r="C89" s="283" t="s">
        <v>772</v>
      </c>
      <c r="D89" s="285" t="s">
        <v>770</v>
      </c>
      <c r="E89" s="285"/>
      <c r="F89" s="285"/>
      <c r="G89" s="285"/>
      <c r="H89" s="299">
        <v>0.6527777777777778</v>
      </c>
      <c r="I89" s="286">
        <v>0.6674537037037037</v>
      </c>
      <c r="J89" s="286">
        <v>0.48194444444444445</v>
      </c>
      <c r="K89" s="286">
        <v>0.49599537037037034</v>
      </c>
      <c r="L89" s="287">
        <f t="shared" si="13"/>
        <v>0.014675925925925926</v>
      </c>
      <c r="M89" s="287">
        <f t="shared" si="14"/>
        <v>0.014050925925925883</v>
      </c>
      <c r="N89" s="287">
        <f t="shared" si="15"/>
        <v>0.02872685185185181</v>
      </c>
      <c r="O89" s="288">
        <v>2</v>
      </c>
    </row>
    <row r="90" spans="1:15" ht="12.75" customHeight="1">
      <c r="A90" s="300"/>
      <c r="B90" s="283" t="s">
        <v>678</v>
      </c>
      <c r="C90" s="283" t="s">
        <v>679</v>
      </c>
      <c r="D90" s="285" t="s">
        <v>770</v>
      </c>
      <c r="E90" s="285"/>
      <c r="F90" s="285"/>
      <c r="G90" s="285"/>
      <c r="H90" s="299">
        <v>0.6541666666666667</v>
      </c>
      <c r="I90" s="286">
        <v>0.6711921296296296</v>
      </c>
      <c r="J90" s="286">
        <v>0.482638888888889</v>
      </c>
      <c r="K90" s="286">
        <v>0.5008912037037038</v>
      </c>
      <c r="L90" s="287">
        <f t="shared" si="13"/>
        <v>0.017025462962962923</v>
      </c>
      <c r="M90" s="287">
        <f t="shared" si="14"/>
        <v>0.018252314814814763</v>
      </c>
      <c r="N90" s="287">
        <f t="shared" si="15"/>
        <v>0.035277777777777686</v>
      </c>
      <c r="O90" s="288">
        <v>3</v>
      </c>
    </row>
    <row r="91" spans="1:15" ht="12.75" customHeight="1">
      <c r="A91" s="300"/>
      <c r="B91" s="330" t="s">
        <v>773</v>
      </c>
      <c r="C91" s="330" t="s">
        <v>774</v>
      </c>
      <c r="D91" s="331" t="s">
        <v>770</v>
      </c>
      <c r="E91" s="285"/>
      <c r="F91" s="331"/>
      <c r="G91" s="285" t="s">
        <v>706</v>
      </c>
      <c r="H91" s="299">
        <v>0.6548611111111111</v>
      </c>
      <c r="I91" s="286">
        <v>0.6732407407407407</v>
      </c>
      <c r="J91" s="286">
        <v>0.483333333333333</v>
      </c>
      <c r="K91" s="286">
        <v>0.5012268518518518</v>
      </c>
      <c r="L91" s="287">
        <f t="shared" si="13"/>
        <v>0.01837962962962958</v>
      </c>
      <c r="M91" s="287">
        <f t="shared" si="14"/>
        <v>0.01789351851851878</v>
      </c>
      <c r="N91" s="287">
        <f t="shared" si="15"/>
        <v>0.03627314814814836</v>
      </c>
      <c r="O91" s="288">
        <v>4</v>
      </c>
    </row>
    <row r="92" spans="1:15" ht="12.75" customHeight="1">
      <c r="A92" s="300"/>
      <c r="B92" s="330" t="s">
        <v>775</v>
      </c>
      <c r="C92" s="330" t="s">
        <v>776</v>
      </c>
      <c r="D92" s="331" t="s">
        <v>770</v>
      </c>
      <c r="E92" s="285"/>
      <c r="F92" s="331"/>
      <c r="G92" s="285"/>
      <c r="H92" s="299">
        <v>0.6569444444444444</v>
      </c>
      <c r="I92" s="286">
        <v>0.6759027777777779</v>
      </c>
      <c r="J92" s="286">
        <v>0.484027777777778</v>
      </c>
      <c r="K92" s="286">
        <v>0.5028472222222222</v>
      </c>
      <c r="L92" s="287">
        <f t="shared" si="13"/>
        <v>0.01895833333333341</v>
      </c>
      <c r="M92" s="287">
        <f t="shared" si="14"/>
        <v>0.018819444444444222</v>
      </c>
      <c r="N92" s="287">
        <f t="shared" si="15"/>
        <v>0.03777777777777763</v>
      </c>
      <c r="O92" s="288">
        <v>5</v>
      </c>
    </row>
    <row r="93" spans="1:15" ht="12.75" customHeight="1">
      <c r="A93" s="300"/>
      <c r="B93" s="283" t="s">
        <v>777</v>
      </c>
      <c r="C93" s="283" t="s">
        <v>778</v>
      </c>
      <c r="D93" s="285" t="s">
        <v>770</v>
      </c>
      <c r="E93" s="285"/>
      <c r="F93" s="285"/>
      <c r="G93" s="285" t="s">
        <v>706</v>
      </c>
      <c r="H93" s="299">
        <v>0.65625</v>
      </c>
      <c r="I93" s="286">
        <v>0.6754166666666667</v>
      </c>
      <c r="J93" s="286">
        <v>0.484722222222222</v>
      </c>
      <c r="K93" s="286">
        <v>0.5044212962962963</v>
      </c>
      <c r="L93" s="287">
        <f t="shared" si="13"/>
        <v>0.019166666666666665</v>
      </c>
      <c r="M93" s="287">
        <f t="shared" si="14"/>
        <v>0.019699074074074285</v>
      </c>
      <c r="N93" s="287">
        <f t="shared" si="15"/>
        <v>0.03886574074074095</v>
      </c>
      <c r="O93" s="288">
        <v>6</v>
      </c>
    </row>
    <row r="94" spans="1:15" ht="12.75" customHeight="1">
      <c r="A94" s="300"/>
      <c r="B94" s="330"/>
      <c r="C94" s="330"/>
      <c r="D94" s="332"/>
      <c r="E94" s="331"/>
      <c r="F94" s="331"/>
      <c r="G94" s="285"/>
      <c r="H94" s="286"/>
      <c r="I94" s="286"/>
      <c r="J94" s="286"/>
      <c r="K94" s="286"/>
      <c r="L94" s="287"/>
      <c r="M94" s="287"/>
      <c r="N94" s="287"/>
      <c r="O94" s="288"/>
    </row>
    <row r="95" spans="1:15" ht="12.75" customHeight="1">
      <c r="A95" s="326" t="s">
        <v>779</v>
      </c>
      <c r="B95" s="327"/>
      <c r="C95" s="328"/>
      <c r="D95" s="329"/>
      <c r="E95" s="328"/>
      <c r="F95" s="328"/>
      <c r="G95" s="333"/>
      <c r="H95" s="293"/>
      <c r="I95" s="293"/>
      <c r="J95" s="293"/>
      <c r="K95" s="293"/>
      <c r="L95" s="294"/>
      <c r="M95" s="294"/>
      <c r="N95" s="334"/>
      <c r="O95" s="334"/>
    </row>
    <row r="96" spans="1:15" ht="12.75" customHeight="1">
      <c r="A96" s="300"/>
      <c r="B96" s="283" t="s">
        <v>780</v>
      </c>
      <c r="C96" s="283" t="s">
        <v>781</v>
      </c>
      <c r="D96" s="285" t="s">
        <v>782</v>
      </c>
      <c r="E96" s="285"/>
      <c r="F96" s="285"/>
      <c r="G96" s="335"/>
      <c r="H96" s="299">
        <v>0.6993055555555556</v>
      </c>
      <c r="I96" s="299">
        <v>0.7003125</v>
      </c>
      <c r="J96" s="286">
        <v>0.5013888888888889</v>
      </c>
      <c r="K96" s="286">
        <v>0.5023495370370371</v>
      </c>
      <c r="L96" s="287">
        <f>I96-H96</f>
        <v>0.0010069444444443798</v>
      </c>
      <c r="M96" s="287">
        <f>K96-J96</f>
        <v>0.0009606481481482243</v>
      </c>
      <c r="N96" s="287">
        <f>M96+L96</f>
        <v>0.001967592592592604</v>
      </c>
      <c r="O96" s="336">
        <v>1</v>
      </c>
    </row>
    <row r="97" spans="1:15" ht="12.75" customHeight="1">
      <c r="A97" s="300"/>
      <c r="B97" s="283" t="s">
        <v>693</v>
      </c>
      <c r="C97" s="283" t="s">
        <v>694</v>
      </c>
      <c r="D97" s="285" t="s">
        <v>782</v>
      </c>
      <c r="E97" s="285"/>
      <c r="F97" s="285"/>
      <c r="G97" s="335"/>
      <c r="H97" s="299">
        <v>0.6982638888888889</v>
      </c>
      <c r="I97" s="299">
        <v>0.6992708333333333</v>
      </c>
      <c r="J97" s="286">
        <v>0.5006944444444444</v>
      </c>
      <c r="K97" s="286">
        <v>0.5017708333333334</v>
      </c>
      <c r="L97" s="287">
        <f>I97-H97</f>
        <v>0.0010069444444443798</v>
      </c>
      <c r="M97" s="287">
        <f>K97-J97</f>
        <v>0.0010763888888889461</v>
      </c>
      <c r="N97" s="287">
        <f>M97+L97</f>
        <v>0.002083333333333326</v>
      </c>
      <c r="O97" s="337">
        <v>2</v>
      </c>
    </row>
    <row r="98" spans="1:15" ht="12.75" customHeight="1">
      <c r="A98" s="300"/>
      <c r="B98" s="338" t="s">
        <v>783</v>
      </c>
      <c r="C98" s="283" t="s">
        <v>784</v>
      </c>
      <c r="D98" s="285" t="s">
        <v>782</v>
      </c>
      <c r="E98" s="285"/>
      <c r="F98" s="285"/>
      <c r="G98" s="303"/>
      <c r="H98" s="299">
        <v>0.6986111111111111</v>
      </c>
      <c r="I98" s="299">
        <v>0.6997916666666667</v>
      </c>
      <c r="J98" s="286">
        <v>0.502777777777778</v>
      </c>
      <c r="K98" s="286">
        <v>0.5039467592592592</v>
      </c>
      <c r="L98" s="287">
        <f>I98-H98</f>
        <v>0.001180555555555629</v>
      </c>
      <c r="M98" s="287">
        <f>K98-J98</f>
        <v>0.0011689814814812571</v>
      </c>
      <c r="N98" s="287">
        <f>M98+L98</f>
        <v>0.002349537037036886</v>
      </c>
      <c r="O98" s="336">
        <v>3</v>
      </c>
    </row>
    <row r="99" spans="1:15" ht="12.75" customHeight="1">
      <c r="A99" s="289"/>
      <c r="B99" s="338"/>
      <c r="C99" s="290"/>
      <c r="D99" s="285"/>
      <c r="E99" s="285"/>
      <c r="F99" s="285"/>
      <c r="G99" s="295"/>
      <c r="H99" s="299"/>
      <c r="I99" s="299"/>
      <c r="J99" s="286"/>
      <c r="K99" s="286"/>
      <c r="L99" s="287"/>
      <c r="M99" s="287"/>
      <c r="N99" s="287"/>
      <c r="O99" s="336"/>
    </row>
    <row r="100" spans="2:15" ht="12.75" customHeight="1">
      <c r="B100" s="283" t="s">
        <v>785</v>
      </c>
      <c r="C100" s="290" t="s">
        <v>786</v>
      </c>
      <c r="D100" s="285" t="s">
        <v>782</v>
      </c>
      <c r="E100" s="285"/>
      <c r="F100" s="285"/>
      <c r="G100" s="339"/>
      <c r="H100" s="299">
        <v>0.6989583333333332</v>
      </c>
      <c r="I100" s="299">
        <v>0.7003125</v>
      </c>
      <c r="J100" s="286">
        <v>0.503472222222222</v>
      </c>
      <c r="K100" s="286">
        <v>0.5047453703703704</v>
      </c>
      <c r="L100" s="287">
        <f>I100-H100</f>
        <v>0.0013541666666667673</v>
      </c>
      <c r="M100" s="287">
        <f>K100-J100</f>
        <v>0.0012731481481483842</v>
      </c>
      <c r="N100" s="287">
        <f>M100+L100</f>
        <v>0.0026273148148151515</v>
      </c>
      <c r="O100" s="336">
        <v>1</v>
      </c>
    </row>
    <row r="101" spans="1:15" ht="12.75" customHeight="1">
      <c r="A101" s="300"/>
      <c r="B101" s="283" t="s">
        <v>787</v>
      </c>
      <c r="C101" s="283" t="s">
        <v>788</v>
      </c>
      <c r="D101" s="285" t="s">
        <v>782</v>
      </c>
      <c r="E101" s="285"/>
      <c r="F101" s="285"/>
      <c r="G101" s="335"/>
      <c r="H101" s="299">
        <v>0.6979166666666666</v>
      </c>
      <c r="I101" s="299">
        <v>0.6993518518518519</v>
      </c>
      <c r="J101" s="286">
        <v>0.504166666666667</v>
      </c>
      <c r="K101" s="286">
        <v>0.505474537037037</v>
      </c>
      <c r="L101" s="287">
        <f>I101-H101</f>
        <v>0.0014351851851852615</v>
      </c>
      <c r="M101" s="287">
        <f>K101-J101</f>
        <v>0.0013078703703700567</v>
      </c>
      <c r="N101" s="340">
        <f>M101+L101</f>
        <v>0.002743055555555318</v>
      </c>
      <c r="O101" s="341">
        <v>2</v>
      </c>
    </row>
    <row r="102" spans="1:15" ht="12.75" customHeight="1">
      <c r="A102" s="300"/>
      <c r="B102" s="283" t="s">
        <v>789</v>
      </c>
      <c r="C102" s="283" t="s">
        <v>790</v>
      </c>
      <c r="D102" s="285" t="s">
        <v>782</v>
      </c>
      <c r="E102" s="285"/>
      <c r="F102" s="285"/>
      <c r="G102" s="285"/>
      <c r="H102" s="299">
        <v>0.6975694444444445</v>
      </c>
      <c r="I102" s="299">
        <v>0.6986111111111111</v>
      </c>
      <c r="J102" s="286">
        <v>0.502083333333333</v>
      </c>
      <c r="K102" s="286">
        <v>0.5201388888888888</v>
      </c>
      <c r="L102" s="287">
        <f>I102-H102</f>
        <v>0.0010416666666666075</v>
      </c>
      <c r="M102" s="287"/>
      <c r="N102" s="287"/>
      <c r="O102" s="338">
        <v>3</v>
      </c>
    </row>
    <row r="103" spans="1:13" ht="12.75" customHeight="1">
      <c r="A103" s="342" t="s">
        <v>791</v>
      </c>
      <c r="E103" s="273"/>
      <c r="F103" s="273"/>
      <c r="G103" s="273"/>
      <c r="H103" s="273"/>
      <c r="M103" s="306"/>
    </row>
    <row r="104" spans="1:13" ht="12.75" customHeight="1">
      <c r="A104" s="273" t="s">
        <v>792</v>
      </c>
      <c r="B104" s="273" t="s">
        <v>793</v>
      </c>
      <c r="E104" s="273"/>
      <c r="F104" s="273"/>
      <c r="G104" s="273"/>
      <c r="H104" s="273"/>
      <c r="M104" s="306"/>
    </row>
    <row r="105" spans="1:13" ht="12.75" customHeight="1">
      <c r="A105" s="273" t="s">
        <v>794</v>
      </c>
      <c r="B105" s="273" t="s">
        <v>795</v>
      </c>
      <c r="E105" s="273"/>
      <c r="F105" s="273"/>
      <c r="G105" s="273"/>
      <c r="H105" s="273"/>
      <c r="M105" s="306"/>
    </row>
    <row r="106" spans="1:13" ht="12.75" customHeight="1">
      <c r="A106" s="273" t="s">
        <v>796</v>
      </c>
      <c r="B106" s="273" t="s">
        <v>793</v>
      </c>
      <c r="E106" s="273"/>
      <c r="F106" s="273"/>
      <c r="G106" s="273"/>
      <c r="H106" s="273"/>
      <c r="M106" s="306"/>
    </row>
    <row r="107" spans="1:13" ht="12.75" customHeight="1">
      <c r="A107" s="343" t="s">
        <v>797</v>
      </c>
      <c r="B107" s="273" t="s">
        <v>798</v>
      </c>
      <c r="E107" s="273"/>
      <c r="F107" s="273"/>
      <c r="G107" s="273"/>
      <c r="H107" s="273"/>
      <c r="M107" s="306"/>
    </row>
    <row r="108" spans="1:13" ht="12.75" customHeight="1">
      <c r="A108" s="343" t="s">
        <v>799</v>
      </c>
      <c r="B108" s="273" t="s">
        <v>798</v>
      </c>
      <c r="M108" s="306"/>
    </row>
    <row r="109" ht="12.75" customHeight="1">
      <c r="A109" s="342" t="s">
        <v>800</v>
      </c>
    </row>
    <row r="110" spans="1:2" ht="12.75" customHeight="1">
      <c r="A110" s="343" t="s">
        <v>801</v>
      </c>
      <c r="B110" s="273" t="s">
        <v>802</v>
      </c>
    </row>
    <row r="111" spans="1:2" ht="12.75" customHeight="1">
      <c r="A111" s="343" t="s">
        <v>803</v>
      </c>
      <c r="B111" s="273" t="s">
        <v>804</v>
      </c>
    </row>
    <row r="112" spans="2:15" ht="12.75" customHeight="1">
      <c r="B112" s="272"/>
      <c r="D112" s="272"/>
      <c r="L112" s="272"/>
      <c r="M112" s="272"/>
      <c r="N112" s="272"/>
      <c r="O112" s="272"/>
    </row>
    <row r="113" spans="2:15" ht="12.75" customHeight="1">
      <c r="B113" s="272"/>
      <c r="D113" s="272"/>
      <c r="L113" s="272"/>
      <c r="M113" s="272"/>
      <c r="N113" s="272"/>
      <c r="O113" s="272"/>
    </row>
    <row r="114" spans="2:15" ht="12.75" customHeight="1">
      <c r="B114" s="272"/>
      <c r="D114" s="272"/>
      <c r="L114" s="272"/>
      <c r="M114" s="272"/>
      <c r="N114" s="272"/>
      <c r="O114" s="272"/>
    </row>
    <row r="115" spans="2:15" ht="12.75" customHeight="1">
      <c r="B115" s="272"/>
      <c r="D115" s="272"/>
      <c r="L115" s="272"/>
      <c r="M115" s="272"/>
      <c r="N115" s="272"/>
      <c r="O115" s="272"/>
    </row>
    <row r="116" spans="2:15" ht="12.75" customHeight="1">
      <c r="B116" s="272"/>
      <c r="D116" s="272"/>
      <c r="L116" s="272"/>
      <c r="M116" s="272"/>
      <c r="N116" s="272"/>
      <c r="O116" s="272"/>
    </row>
    <row r="117" spans="2:15" ht="12.75" customHeight="1">
      <c r="B117" s="272"/>
      <c r="D117" s="272"/>
      <c r="L117" s="272"/>
      <c r="M117" s="272"/>
      <c r="N117" s="272"/>
      <c r="O117" s="272"/>
    </row>
    <row r="118" spans="2:15" ht="12.75" customHeight="1">
      <c r="B118" s="272"/>
      <c r="D118" s="272"/>
      <c r="L118" s="272"/>
      <c r="M118" s="272"/>
      <c r="N118" s="272"/>
      <c r="O118" s="272"/>
    </row>
    <row r="119" spans="2:15" ht="12.75" customHeight="1">
      <c r="B119" s="296" t="s">
        <v>401</v>
      </c>
      <c r="D119" s="272"/>
      <c r="L119" s="272"/>
      <c r="M119" s="272"/>
      <c r="N119" s="272"/>
      <c r="O119" s="272"/>
    </row>
    <row r="120" spans="2:15" ht="12.75" customHeight="1">
      <c r="B120" s="272"/>
      <c r="D120" s="272"/>
      <c r="L120" s="272"/>
      <c r="M120" s="272"/>
      <c r="N120" s="272"/>
      <c r="O120" s="272"/>
    </row>
    <row r="121" spans="2:15" ht="12.75" customHeight="1">
      <c r="B121" s="272"/>
      <c r="D121" s="272"/>
      <c r="L121" s="272"/>
      <c r="M121" s="272"/>
      <c r="N121" s="272"/>
      <c r="O121" s="272"/>
    </row>
    <row r="122" spans="2:15" ht="12.75" customHeight="1">
      <c r="B122" s="272"/>
      <c r="D122" s="272"/>
      <c r="L122" s="272"/>
      <c r="M122" s="272"/>
      <c r="N122" s="272"/>
      <c r="O122" s="272"/>
    </row>
    <row r="123" spans="2:15" ht="12.75" customHeight="1">
      <c r="B123" s="272"/>
      <c r="D123" s="272"/>
      <c r="L123" s="272"/>
      <c r="M123" s="272"/>
      <c r="N123" s="272"/>
      <c r="O123" s="272"/>
    </row>
    <row r="124" spans="2:15" ht="12.75" customHeight="1">
      <c r="B124" s="272"/>
      <c r="D124" s="272"/>
      <c r="L124" s="272"/>
      <c r="M124" s="272"/>
      <c r="N124" s="272"/>
      <c r="O124" s="272"/>
    </row>
    <row r="125" spans="2:15" ht="12.75" customHeight="1">
      <c r="B125" s="272"/>
      <c r="D125" s="272"/>
      <c r="L125" s="272"/>
      <c r="M125" s="272"/>
      <c r="N125" s="272"/>
      <c r="O125" s="272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 </cp:lastModifiedBy>
  <cp:lastPrinted>2011-10-10T13:03:25Z</cp:lastPrinted>
  <dcterms:created xsi:type="dcterms:W3CDTF">2005-02-23T19:57:03Z</dcterms:created>
  <dcterms:modified xsi:type="dcterms:W3CDTF">2011-10-20T11:16:32Z</dcterms:modified>
  <cp:category/>
  <cp:version/>
  <cp:contentType/>
  <cp:contentStatus/>
</cp:coreProperties>
</file>